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090"/>
  </bookViews>
  <sheets>
    <sheet name="ADMTVA (a)" sheetId="1" r:id="rId1"/>
  </sheets>
  <externalReferences>
    <externalReference r:id="rId2"/>
  </externalReferences>
  <definedNames>
    <definedName name="AÑOA">[1]ENTORNO!$B$18</definedName>
    <definedName name="AÑOP">[1]ENTORNO!$B$17</definedName>
    <definedName name="_xlnm.Print_Area" localSheetId="0">'ADMTVA (a)'!$B$1:$H$135</definedName>
    <definedName name="FACTOR">[1]ENTORNO!$D$13</definedName>
    <definedName name="Factor_de_Actualizacion_para_llevar_a_pesos_constantes_los">"B/G"</definedName>
    <definedName name="_xlnm.Print_Titles" localSheetId="0">'ADMTVA (a)'!$1:$12</definedName>
  </definedNames>
  <calcPr calcId="145621"/>
</workbook>
</file>

<file path=xl/calcChain.xml><?xml version="1.0" encoding="utf-8"?>
<calcChain xmlns="http://schemas.openxmlformats.org/spreadsheetml/2006/main">
  <c r="D138" i="1" l="1"/>
  <c r="G131" i="1"/>
  <c r="F131" i="1"/>
  <c r="H132" i="1"/>
  <c r="H131" i="1" s="1"/>
  <c r="C131" i="1"/>
  <c r="H130" i="1"/>
  <c r="H129" i="1"/>
  <c r="H128" i="1"/>
  <c r="H127" i="1"/>
  <c r="H126" i="1"/>
  <c r="H125" i="1"/>
  <c r="H124" i="1"/>
  <c r="H123" i="1"/>
  <c r="H122" i="1"/>
  <c r="H121" i="1"/>
  <c r="G118" i="1"/>
  <c r="G117" i="1" s="1"/>
  <c r="G116" i="1" s="1"/>
  <c r="G115" i="1" s="1"/>
  <c r="G114" i="1" s="1"/>
  <c r="H120" i="1"/>
  <c r="C118" i="1"/>
  <c r="C117" i="1" s="1"/>
  <c r="H119" i="1"/>
  <c r="F118" i="1"/>
  <c r="F117" i="1" s="1"/>
  <c r="F116" i="1" s="1"/>
  <c r="F115" i="1" s="1"/>
  <c r="F114" i="1" s="1"/>
  <c r="E118" i="1"/>
  <c r="D118" i="1" s="1"/>
  <c r="D117" i="1" s="1"/>
  <c r="G111" i="1"/>
  <c r="G110" i="1" s="1"/>
  <c r="G109" i="1" s="1"/>
  <c r="G107" i="1" s="1"/>
  <c r="H112" i="1"/>
  <c r="H111" i="1" s="1"/>
  <c r="H110" i="1" s="1"/>
  <c r="H109" i="1" s="1"/>
  <c r="H107" i="1" s="1"/>
  <c r="C111" i="1"/>
  <c r="C110" i="1" s="1"/>
  <c r="C109" i="1" s="1"/>
  <c r="C107" i="1" s="1"/>
  <c r="F111" i="1"/>
  <c r="F110" i="1" s="1"/>
  <c r="F109" i="1" s="1"/>
  <c r="F107" i="1" s="1"/>
  <c r="E111" i="1"/>
  <c r="E110" i="1" s="1"/>
  <c r="E109" i="1" s="1"/>
  <c r="E107" i="1" s="1"/>
  <c r="H105" i="1"/>
  <c r="H104" i="1"/>
  <c r="H103" i="1" s="1"/>
  <c r="H102" i="1" s="1"/>
  <c r="H101" i="1" s="1"/>
  <c r="G103" i="1"/>
  <c r="G102" i="1" s="1"/>
  <c r="G101" i="1" s="1"/>
  <c r="F103" i="1"/>
  <c r="F102" i="1" s="1"/>
  <c r="F101" i="1" s="1"/>
  <c r="E103" i="1"/>
  <c r="E102" i="1" s="1"/>
  <c r="E101" i="1" s="1"/>
  <c r="C103" i="1"/>
  <c r="C102" i="1" s="1"/>
  <c r="C101" i="1" s="1"/>
  <c r="H99" i="1"/>
  <c r="H98" i="1"/>
  <c r="H97" i="1"/>
  <c r="H96" i="1"/>
  <c r="G94" i="1"/>
  <c r="F94" i="1"/>
  <c r="E94" i="1"/>
  <c r="C94" i="1"/>
  <c r="H93" i="1"/>
  <c r="G91" i="1"/>
  <c r="F91" i="1"/>
  <c r="E91" i="1"/>
  <c r="C91" i="1"/>
  <c r="H90" i="1"/>
  <c r="H89" i="1"/>
  <c r="H88" i="1"/>
  <c r="H87" i="1"/>
  <c r="F85" i="1"/>
  <c r="H86" i="1"/>
  <c r="G85" i="1"/>
  <c r="E85" i="1"/>
  <c r="C85" i="1"/>
  <c r="H84" i="1"/>
  <c r="G82" i="1"/>
  <c r="H83" i="1"/>
  <c r="C82" i="1"/>
  <c r="F82" i="1"/>
  <c r="E82" i="1"/>
  <c r="H81" i="1"/>
  <c r="H80" i="1"/>
  <c r="G78" i="1"/>
  <c r="F78" i="1"/>
  <c r="E78" i="1"/>
  <c r="C78" i="1"/>
  <c r="H77" i="1"/>
  <c r="H76" i="1"/>
  <c r="G74" i="1"/>
  <c r="F74" i="1"/>
  <c r="E74" i="1"/>
  <c r="C74" i="1"/>
  <c r="G72" i="1"/>
  <c r="F72" i="1"/>
  <c r="E72" i="1"/>
  <c r="C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G52" i="1"/>
  <c r="F52" i="1"/>
  <c r="E52" i="1"/>
  <c r="C52" i="1"/>
  <c r="H50" i="1"/>
  <c r="H49" i="1"/>
  <c r="H48" i="1"/>
  <c r="H47" i="1"/>
  <c r="H46" i="1"/>
  <c r="G43" i="1"/>
  <c r="H45" i="1"/>
  <c r="C43" i="1"/>
  <c r="F43" i="1"/>
  <c r="H44" i="1"/>
  <c r="H43" i="1" s="1"/>
  <c r="H42" i="1"/>
  <c r="H41" i="1"/>
  <c r="H40" i="1"/>
  <c r="H39" i="1"/>
  <c r="H38" i="1"/>
  <c r="H37" i="1"/>
  <c r="F35" i="1"/>
  <c r="H36" i="1"/>
  <c r="G35" i="1"/>
  <c r="C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G17" i="1"/>
  <c r="H18" i="1"/>
  <c r="C17" i="1"/>
  <c r="G51" i="1" l="1"/>
  <c r="H92" i="1"/>
  <c r="G142" i="1"/>
  <c r="G16" i="1"/>
  <c r="G15" i="1" s="1"/>
  <c r="G14" i="1" s="1"/>
  <c r="G13" i="1" s="1"/>
  <c r="G133" i="1" s="1"/>
  <c r="G139" i="1" s="1"/>
  <c r="H85" i="1"/>
  <c r="H91" i="1"/>
  <c r="H118" i="1"/>
  <c r="H117" i="1" s="1"/>
  <c r="H116" i="1" s="1"/>
  <c r="H115" i="1" s="1"/>
  <c r="H114" i="1" s="1"/>
  <c r="H82" i="1"/>
  <c r="C51" i="1"/>
  <c r="F17" i="1"/>
  <c r="E51" i="1"/>
  <c r="C116" i="1"/>
  <c r="C115" i="1" s="1"/>
  <c r="C114" i="1" s="1"/>
  <c r="F51" i="1"/>
  <c r="C16" i="1"/>
  <c r="C15" i="1" s="1"/>
  <c r="C14" i="1" s="1"/>
  <c r="C13" i="1" s="1"/>
  <c r="C133" i="1" s="1"/>
  <c r="C139" i="1" s="1"/>
  <c r="H35" i="1"/>
  <c r="H17" i="1" s="1"/>
  <c r="D19" i="1"/>
  <c r="D21" i="1"/>
  <c r="D23" i="1"/>
  <c r="D25" i="1"/>
  <c r="D27" i="1"/>
  <c r="D29" i="1"/>
  <c r="D31" i="1"/>
  <c r="D33" i="1"/>
  <c r="D37" i="1"/>
  <c r="D39" i="1"/>
  <c r="D41" i="1"/>
  <c r="D45" i="1"/>
  <c r="D47" i="1"/>
  <c r="D49" i="1"/>
  <c r="D53" i="1"/>
  <c r="D55" i="1"/>
  <c r="D57" i="1"/>
  <c r="D59" i="1"/>
  <c r="D61" i="1"/>
  <c r="D63" i="1"/>
  <c r="D65" i="1"/>
  <c r="D67" i="1"/>
  <c r="D69" i="1"/>
  <c r="D71" i="1"/>
  <c r="D73" i="1"/>
  <c r="D72" i="1" s="1"/>
  <c r="D75" i="1"/>
  <c r="D77" i="1"/>
  <c r="D79" i="1"/>
  <c r="D78" i="1" s="1"/>
  <c r="D81" i="1"/>
  <c r="D83" i="1"/>
  <c r="D82" i="1" s="1"/>
  <c r="D87" i="1"/>
  <c r="D89" i="1"/>
  <c r="D93" i="1"/>
  <c r="D95" i="1"/>
  <c r="D94" i="1" s="1"/>
  <c r="D97" i="1"/>
  <c r="D99" i="1"/>
  <c r="D104" i="1"/>
  <c r="D112" i="1"/>
  <c r="D111" i="1" s="1"/>
  <c r="D110" i="1" s="1"/>
  <c r="D109" i="1" s="1"/>
  <c r="D107" i="1" s="1"/>
  <c r="D119" i="1"/>
  <c r="D121" i="1"/>
  <c r="D123" i="1"/>
  <c r="D125" i="1"/>
  <c r="D127" i="1"/>
  <c r="D129" i="1"/>
  <c r="E43" i="1"/>
  <c r="E117" i="1"/>
  <c r="E116" i="1" s="1"/>
  <c r="E115" i="1" s="1"/>
  <c r="E114" i="1" s="1"/>
  <c r="E131" i="1"/>
  <c r="H53" i="1"/>
  <c r="H52" i="1" s="1"/>
  <c r="H73" i="1"/>
  <c r="H72" i="1" s="1"/>
  <c r="H75" i="1"/>
  <c r="H74" i="1" s="1"/>
  <c r="H79" i="1"/>
  <c r="H78" i="1" s="1"/>
  <c r="H95" i="1"/>
  <c r="H94" i="1" s="1"/>
  <c r="E35" i="1"/>
  <c r="E17" i="1" s="1"/>
  <c r="C142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3" i="1" s="1"/>
  <c r="D46" i="1"/>
  <c r="D48" i="1"/>
  <c r="D50" i="1"/>
  <c r="D54" i="1"/>
  <c r="D56" i="1"/>
  <c r="D58" i="1"/>
  <c r="D60" i="1"/>
  <c r="D62" i="1"/>
  <c r="D64" i="1"/>
  <c r="D66" i="1"/>
  <c r="D68" i="1"/>
  <c r="D70" i="1"/>
  <c r="D76" i="1"/>
  <c r="D80" i="1"/>
  <c r="D84" i="1"/>
  <c r="D86" i="1"/>
  <c r="D88" i="1"/>
  <c r="D90" i="1"/>
  <c r="D92" i="1"/>
  <c r="D96" i="1"/>
  <c r="D98" i="1"/>
  <c r="D105" i="1"/>
  <c r="D120" i="1"/>
  <c r="D122" i="1"/>
  <c r="D124" i="1"/>
  <c r="D126" i="1"/>
  <c r="D128" i="1"/>
  <c r="D130" i="1"/>
  <c r="D132" i="1"/>
  <c r="D131" i="1" s="1"/>
  <c r="D116" i="1" s="1"/>
  <c r="D115" i="1" s="1"/>
  <c r="D114" i="1" s="1"/>
  <c r="H142" i="1" l="1"/>
  <c r="H16" i="1"/>
  <c r="E142" i="1"/>
  <c r="E16" i="1"/>
  <c r="E15" i="1" s="1"/>
  <c r="E14" i="1" s="1"/>
  <c r="E13" i="1" s="1"/>
  <c r="E133" i="1" s="1"/>
  <c r="E139" i="1" s="1"/>
  <c r="D85" i="1"/>
  <c r="D74" i="1"/>
  <c r="F16" i="1"/>
  <c r="F15" i="1" s="1"/>
  <c r="F14" i="1" s="1"/>
  <c r="F13" i="1" s="1"/>
  <c r="F133" i="1" s="1"/>
  <c r="F139" i="1" s="1"/>
  <c r="F142" i="1"/>
  <c r="H51" i="1"/>
  <c r="D103" i="1"/>
  <c r="D102" i="1" s="1"/>
  <c r="D101" i="1" s="1"/>
  <c r="D52" i="1"/>
  <c r="D35" i="1"/>
  <c r="D17" i="1" s="1"/>
  <c r="D91" i="1"/>
  <c r="D142" i="1" l="1"/>
  <c r="D16" i="1"/>
  <c r="D51" i="1"/>
  <c r="H15" i="1"/>
  <c r="H14" i="1" s="1"/>
  <c r="H13" i="1" s="1"/>
  <c r="H133" i="1" s="1"/>
  <c r="H139" i="1" s="1"/>
  <c r="D15" i="1" l="1"/>
  <c r="D14" i="1" s="1"/>
  <c r="D13" i="1" s="1"/>
  <c r="D133" i="1" s="1"/>
  <c r="D139" i="1" s="1"/>
</calcChain>
</file>

<file path=xl/comments1.xml><?xml version="1.0" encoding="utf-8"?>
<comments xmlns="http://schemas.openxmlformats.org/spreadsheetml/2006/main">
  <authors>
    <author>SEFIPLAN</author>
  </authors>
  <commentList>
    <comment ref="I17" authorId="0">
      <text>
        <r>
          <rPr>
            <b/>
            <sz val="9"/>
            <color indexed="81"/>
            <rFont val="Tahoma"/>
            <family val="2"/>
          </rPr>
          <t>SEFIPLAN:</t>
        </r>
        <r>
          <rPr>
            <sz val="9"/>
            <color indexed="81"/>
            <rFont val="Tahoma"/>
            <family val="2"/>
          </rPr>
          <t xml:space="preserve">
5,023,01,8881.00
sin el despacho del ejecutivo, sin deuda y sin ramos+
</t>
        </r>
      </text>
    </comment>
  </commentList>
</comments>
</file>

<file path=xl/sharedStrings.xml><?xml version="1.0" encoding="utf-8"?>
<sst xmlns="http://schemas.openxmlformats.org/spreadsheetml/2006/main" count="130" uniqueCount="129">
  <si>
    <t>GOBIERNO DEL ESTADO DE QUINTANA ROO</t>
  </si>
  <si>
    <t>ESTADO ANALÍTICO DEL EJERCICIO DEL PRESUPUESTO DE EGRESOS</t>
  </si>
  <si>
    <t>Clasificación Administrativa</t>
  </si>
  <si>
    <t>(Cifras en Pesos)</t>
  </si>
  <si>
    <t>Concepto</t>
  </si>
  <si>
    <t>Egresos</t>
  </si>
  <si>
    <t>Subejercicio</t>
  </si>
  <si>
    <t>Aprobado</t>
  </si>
  <si>
    <t>Ampliaciones /Reducciones</t>
  </si>
  <si>
    <t>Modificado</t>
  </si>
  <si>
    <t>Devengado</t>
  </si>
  <si>
    <t>Pagado</t>
  </si>
  <si>
    <t>Estado de Quintana Roo</t>
  </si>
  <si>
    <t>Sector Público No Financiero del Estado</t>
  </si>
  <si>
    <t>Gobierno General del Estado de Quintana Roo</t>
  </si>
  <si>
    <t>Gobierno del Estado de Quintana Roo</t>
  </si>
  <si>
    <t>Poder Ejecutivo</t>
  </si>
  <si>
    <t xml:space="preserve">Despacho de la Gobernadora del Estado                                                                                                                 </t>
  </si>
  <si>
    <t xml:space="preserve">Secretaría de Obras Públicas                                                                                                                          </t>
  </si>
  <si>
    <t xml:space="preserve">Secretaría de Gobierno                                                                                                                                </t>
  </si>
  <si>
    <t xml:space="preserve">Consejería Jurídica del Poder Ejecutivo                                                                                                               </t>
  </si>
  <si>
    <t xml:space="preserve">Secretaría de Finanzas y Planeación                                                                                                                   </t>
  </si>
  <si>
    <t xml:space="preserve">Secretaría de Desarrollo Territorial Urbano Sustentable                                                                                               </t>
  </si>
  <si>
    <t xml:space="preserve">Secretaría de Turismo                                                                                                                                 </t>
  </si>
  <si>
    <t xml:space="preserve">Secretaría de Educación                                                                                                                               </t>
  </si>
  <si>
    <t xml:space="preserve">Secretaría de Desarrollo Económico                                                                                                                    </t>
  </si>
  <si>
    <t xml:space="preserve">Secretaría de la Contraloría                                                                                                                          </t>
  </si>
  <si>
    <t xml:space="preserve">Secretaría de Salud                                                                                                                                   </t>
  </si>
  <si>
    <t xml:space="preserve">Secretaría de Desarrollo Agropecuario, Rural y Pesca                                                                                                  </t>
  </si>
  <si>
    <t xml:space="preserve">Secretaría de Ecología y Medio Ambiente                                                                                                               </t>
  </si>
  <si>
    <t xml:space="preserve">Secretaría de Bienestar                                                                                                                               </t>
  </si>
  <si>
    <t xml:space="preserve">Secretaría del Trabajo y Previsión Social                                                                                                             </t>
  </si>
  <si>
    <t xml:space="preserve">Secretaría de Seguridad Ciudadana                                                                                                                     </t>
  </si>
  <si>
    <t xml:space="preserve">Secretaría de las Mujeres                                                                                                                             </t>
  </si>
  <si>
    <t>Ramos Generales</t>
  </si>
  <si>
    <t>Bienes Muebles, Inmuebles e Intangibles</t>
  </si>
  <si>
    <t>Inversión Pública del Estado</t>
  </si>
  <si>
    <t>Reserva de Contingencia</t>
  </si>
  <si>
    <t>Provisiones Financieras</t>
  </si>
  <si>
    <t>Deuda Pública</t>
  </si>
  <si>
    <t>Poder Legislativo</t>
  </si>
  <si>
    <t>Poder Judicial</t>
  </si>
  <si>
    <t xml:space="preserve">Autónomos </t>
  </si>
  <si>
    <t xml:space="preserve">Instituto Electoral de Quintana Roo                                                                                                                   </t>
  </si>
  <si>
    <t xml:space="preserve">Comisión de los Derechos Humanos del Estado de Quintana Roo                                                                                           </t>
  </si>
  <si>
    <t xml:space="preserve">Tribunal Electoral de Quintana Roo                                                                                                                    </t>
  </si>
  <si>
    <t xml:space="preserve">Instituto de Acceso a la Información y Protección de Datos Personales de Quintana Roo                                                                 </t>
  </si>
  <si>
    <t xml:space="preserve">Fiscalía General del Estado                                                                                                                           </t>
  </si>
  <si>
    <t xml:space="preserve">Tribunal de Justicia Administrativa del Estado de Quintana Roo                                                                              </t>
  </si>
  <si>
    <t>Entidades Paraestatales y Fideicomisos No Empresariales y No Financieros</t>
  </si>
  <si>
    <t>Sector Educación</t>
  </si>
  <si>
    <t xml:space="preserve">Servicios Educativos de Quintana Roo                                                                                                                  </t>
  </si>
  <si>
    <t xml:space="preserve">Colegio de Bachilleres del Estado de Quintana Roo                                                                                                     </t>
  </si>
  <si>
    <t xml:space="preserve">Colegio de Estudios Científicos y Tecnológicos del Estado de Quintana Roo                                                                             </t>
  </si>
  <si>
    <t xml:space="preserve">Colegio de Educación Profesional Técnica del Estado de Quintana Roo                                                                                   </t>
  </si>
  <si>
    <t xml:space="preserve">Instituto de Capacitación para el Trabajo del Estado de Quintana Roo                                                                                  </t>
  </si>
  <si>
    <t xml:space="preserve">Instituto Estatal para la Educación de Jóvenes y Adultos                                                                                              </t>
  </si>
  <si>
    <t xml:space="preserve">Instituto Tecnológico Superior de Felipe Carrillo Puerto                                                                                              </t>
  </si>
  <si>
    <t xml:space="preserve">Universidad Tecnológica de Cancún                                                                                                                     </t>
  </si>
  <si>
    <t xml:space="preserve">Universidad Tecnológica de la Riviera Maya                                                                                                            </t>
  </si>
  <si>
    <t xml:space="preserve">Universidad del Caribe                                                                                                                                </t>
  </si>
  <si>
    <t xml:space="preserve">Instituto de Infraestructura Física Educativa del Estado de Quintana Roo                                                                              </t>
  </si>
  <si>
    <t xml:space="preserve">Consejo Quintanarroense de Ciencia y Tecnología                                                                                                       </t>
  </si>
  <si>
    <t xml:space="preserve">Universidad Intercultural Maya de Quintana Roo                                                                                                        </t>
  </si>
  <si>
    <t xml:space="preserve">Universidad Politécnica de Quintana Roo                                                                                                               </t>
  </si>
  <si>
    <t xml:space="preserve">Universidad Tecnológica Chetumal                                                                                                                      </t>
  </si>
  <si>
    <t xml:space="preserve">Universidad Politécnica de Bacalar                                                                                                                    </t>
  </si>
  <si>
    <t xml:space="preserve">Universidad Tecnológica de Tulum                                                                                                                      </t>
  </si>
  <si>
    <t xml:space="preserve">Comisión del Deporte de Quintana Roo                                                                                                                  </t>
  </si>
  <si>
    <t>Sector Salud</t>
  </si>
  <si>
    <t xml:space="preserve">Servicios Estatales de Salud                                                                                                                          </t>
  </si>
  <si>
    <t>Sector Gobierno</t>
  </si>
  <si>
    <t xml:space="preserve">Sistema Quintanarroense de Comunicación Social                                                                                                        </t>
  </si>
  <si>
    <t xml:space="preserve">Comisión Ejecutiva de Atención a Víctimas del Estado de Quintana Roo                                                                                  </t>
  </si>
  <si>
    <t xml:space="preserve">Secretariado Ejecutivo del Sistema Estatal de Seguridad Ciudadana                                                                                     </t>
  </si>
  <si>
    <t>Sector Económico</t>
  </si>
  <si>
    <t xml:space="preserve">Agencia de Proyectos Estratégicos del Estado de Quintana Roo                                                                                          </t>
  </si>
  <si>
    <t xml:space="preserve">Consejo de Promoción Turística de Quintana Roo                                                                                                        </t>
  </si>
  <si>
    <t xml:space="preserve">Centro de Conciliación Laboral del Estado de Quintana Roo                                                                                             </t>
  </si>
  <si>
    <t>Sector Desarrollo Urbano</t>
  </si>
  <si>
    <t xml:space="preserve">Comisión de Agua Potable y Alcantarillado                                                                                                             </t>
  </si>
  <si>
    <t xml:space="preserve">Instituto de Movilidad del Estado de Quintana Roo                                                                                                     </t>
  </si>
  <si>
    <t>Sector Social</t>
  </si>
  <si>
    <t xml:space="preserve">Sistema para el Desarrollo Integral de la Familia del Estado de Quintana Roo                                                                          </t>
  </si>
  <si>
    <t xml:space="preserve">Instituto Quintanarroense de la Mujer                                                                                                                 </t>
  </si>
  <si>
    <t xml:space="preserve">Instituto para el Desarrollo del Pueblo Maya y las Comunidades Indígenas del Estado de Quintana Roo                                                   </t>
  </si>
  <si>
    <t xml:space="preserve">Instituto Quintanarroense de la Juventud                                                                                                              </t>
  </si>
  <si>
    <t xml:space="preserve">Instituto de la Cultura y las Artes de Quintana Roo                                                                                                   </t>
  </si>
  <si>
    <t>Sector Turismo</t>
  </si>
  <si>
    <t>No Sectorizada</t>
  </si>
  <si>
    <t xml:space="preserve">Secretaría Ejecutiva del Sistema Anticorrupción del Estado de Quintana Roo                                                                            </t>
  </si>
  <si>
    <t xml:space="preserve">Secretariado Ejecutivo del Sistema Estatal de Seguridad Pública                                                                                       </t>
  </si>
  <si>
    <t xml:space="preserve">Archivo General del Estado de Quintana Roo                                                                                                            </t>
  </si>
  <si>
    <t xml:space="preserve">Universidad Autónoma del Estado de Quintana Roo                                                                                                       </t>
  </si>
  <si>
    <t xml:space="preserve">Consejo Quintanarroense de Humanidades, Ciencias y Tecnologías.                                                                                       </t>
  </si>
  <si>
    <t>Instituciones Públicas de Seguridad Social</t>
  </si>
  <si>
    <t>Entidades Paraestatales Empresariales No Financieras con Participación Estatal Mayoritaria</t>
  </si>
  <si>
    <t>Entidades Paraestatles Empresariales No Financieras Con Participación Estatal Mayoritaria</t>
  </si>
  <si>
    <t xml:space="preserve">Entidades Paraestatales Empresariales No Financieras </t>
  </si>
  <si>
    <t>Fideicomisos Empresariales No financieros con Participación Estatal Mayoritaria</t>
  </si>
  <si>
    <t>Sector Público Financiero del Estado de Quintana Roo</t>
  </si>
  <si>
    <t>Entidades Paraestatales Empresariales Financieras Monetarias con Participación Estatal Mayoritaria</t>
  </si>
  <si>
    <t>Entidades Paraestatales Financieras No Monetarias con Participación Estatal Mayoritaria</t>
  </si>
  <si>
    <t>Otros Intermediarios Financieros, Excepto Sociedades de Seguros y Fondos de Pensiones</t>
  </si>
  <si>
    <t>Otros Intermediarios Financieros</t>
  </si>
  <si>
    <t xml:space="preserve">Instituto para el Desarrollo y Financiamiento del Estado de Quintana Roo                                                                              </t>
  </si>
  <si>
    <t>Fideicomisos Financieros Públicos con Participación
Estatal Mayoritaria</t>
  </si>
  <si>
    <t>Sector Público Municipal</t>
  </si>
  <si>
    <t xml:space="preserve">Sector Público No Financiero </t>
  </si>
  <si>
    <t>Gobierno General Municipal</t>
  </si>
  <si>
    <t>Gobierno Municipal</t>
  </si>
  <si>
    <t>Organo Ejecutivo Municipal (Ayuntamiento)</t>
  </si>
  <si>
    <t xml:space="preserve">Municipio de Cozumel                                                                                                                                  </t>
  </si>
  <si>
    <t xml:space="preserve">Municipio de Felipe Carrillo Puerto                                                                                                                   </t>
  </si>
  <si>
    <t xml:space="preserve">Municipio de Isla Mujeres                                                                                                                             </t>
  </si>
  <si>
    <t xml:space="preserve">Municipio de Othón P. Blanco                                                                                                                          </t>
  </si>
  <si>
    <t xml:space="preserve">Municipio de Benito Juárez                                                                                                                            </t>
  </si>
  <si>
    <t xml:space="preserve">Municipio de José María Morelos                                                                                                                       </t>
  </si>
  <si>
    <t xml:space="preserve">Municipio de Lázaro Cárdenas                                                                                                                          </t>
  </si>
  <si>
    <t xml:space="preserve">Municipio de Solidaridad                                                                                                                              </t>
  </si>
  <si>
    <t xml:space="preserve">Municipio de Tulum                                                                                                                                    </t>
  </si>
  <si>
    <t xml:space="preserve">Municipio de Bacalar                                                                                                                                  </t>
  </si>
  <si>
    <t xml:space="preserve">Municipio de Puerto Morelos                                                                                                                           </t>
  </si>
  <si>
    <t xml:space="preserve">Municipios del Estado                                                                                                                                 </t>
  </si>
  <si>
    <t>Total del Gasto</t>
  </si>
  <si>
    <t>TRIMESTRAL</t>
  </si>
  <si>
    <t>PODER EJECUTIVO</t>
  </si>
  <si>
    <t>Centro de Estudios de Bachillerato Técnico Eva Sámano de López Mateos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</si>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</sst>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#,##0"/>
    <numFmt numFmtId="166" formatCode="_-[$€-2]* #,##0.00_-;\-[$€-2]* #,##0.00_-;_-[$€-2]* &quot;-&quot;??_-"/>
  </numFmts>
  <fonts count="3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1"/>
      <name val="Arial"/>
      <family val="2"/>
    </font>
    <font>
      <sz val="14"/>
      <color rgb="FFC00000"/>
      <name val="Arial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  <font>
      <sz val="10"/>
      <name val="Arial Narrow"/>
      <family val="2"/>
    </font>
    <font>
      <sz val="10"/>
      <color theme="4" tint="-0.249977111117893"/>
      <name val="Arial Narrow"/>
      <family val="2"/>
    </font>
    <font>
      <sz val="10"/>
      <color theme="4" tint="-0.499984740745262"/>
      <name val="Arial Narrow"/>
      <family val="2"/>
    </font>
    <font>
      <sz val="10"/>
      <color rgb="FFFF0000"/>
      <name val="Arial Narrow"/>
      <family val="2"/>
    </font>
    <font>
      <sz val="10"/>
      <color rgb="FF3399FF"/>
      <name val="Arial Narrow"/>
      <family val="2"/>
    </font>
    <font>
      <sz val="10"/>
      <color rgb="FF0070C0"/>
      <name val="Arial Narrow"/>
      <family val="2"/>
    </font>
    <font>
      <sz val="20"/>
      <color rgb="FFA7AAAD"/>
      <name val="Arial Narrow"/>
      <family val="2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Futura Lt BT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8.0500000000000007"/>
      <color indexed="8"/>
      <name val="Arial"/>
      <family val="2"/>
    </font>
    <font>
      <b/>
      <sz val="18"/>
      <color indexed="62"/>
      <name val="Cambria"/>
      <family val="2"/>
    </font>
  </fonts>
  <fills count="21">
    <fill>
      <patternFill patternType="none"/>
    </fill>
    <fill>
      <patternFill patternType="gray125"/>
    </fill>
    <fill>
      <patternFill patternType="solid">
        <fgColor rgb="FFAB0A3D"/>
        <bgColor indexed="64"/>
      </patternFill>
    </fill>
    <fill>
      <patternFill patternType="solid">
        <fgColor rgb="FFB0ABA1"/>
        <bgColor indexed="64"/>
      </patternFill>
    </fill>
    <fill>
      <patternFill patternType="solid">
        <fgColor rgb="FFC0BCB4"/>
        <bgColor indexed="64"/>
      </patternFill>
    </fill>
    <fill>
      <patternFill patternType="solid">
        <fgColor rgb="FFD1CFC9"/>
        <bgColor indexed="64"/>
      </patternFill>
    </fill>
    <fill>
      <patternFill patternType="solid">
        <fgColor rgb="FFE1DFDB"/>
        <bgColor indexed="64"/>
      </patternFill>
    </fill>
    <fill>
      <patternFill patternType="solid">
        <fgColor rgb="FFF1F0EF"/>
        <bgColor indexed="64"/>
      </patternFill>
    </fill>
    <fill>
      <patternFill patternType="solid">
        <fgColor rgb="FF7F777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9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4" fillId="16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20" borderId="0" applyNumberFormat="0" applyBorder="0" applyAlignment="0" applyProtection="0"/>
    <xf numFmtId="0" fontId="24" fillId="20" borderId="0" applyNumberFormat="0" applyBorder="0" applyAlignment="0" applyProtection="0"/>
    <xf numFmtId="166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Alignment="1"/>
    <xf numFmtId="43" fontId="0" fillId="0" borderId="0" xfId="1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43" fontId="8" fillId="3" borderId="11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43" fontId="8" fillId="3" borderId="13" xfId="1" applyFont="1" applyFill="1" applyBorder="1" applyAlignment="1">
      <alignment horizontal="center" vertical="center" wrapText="1"/>
    </xf>
    <xf numFmtId="43" fontId="8" fillId="3" borderId="14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43" fontId="8" fillId="3" borderId="15" xfId="1" applyFont="1" applyFill="1" applyBorder="1" applyAlignment="1">
      <alignment horizontal="center" vertical="center" wrapText="1"/>
    </xf>
    <xf numFmtId="43" fontId="8" fillId="3" borderId="9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4" borderId="7" xfId="2" applyFont="1" applyFill="1" applyBorder="1" applyAlignment="1">
      <alignment wrapText="1"/>
    </xf>
    <xf numFmtId="0" fontId="11" fillId="0" borderId="0" xfId="0" applyFont="1"/>
    <xf numFmtId="0" fontId="8" fillId="5" borderId="17" xfId="0" applyFont="1" applyFill="1" applyBorder="1" applyAlignment="1">
      <alignment horizontal="left" wrapText="1" indent="1"/>
    </xf>
    <xf numFmtId="0" fontId="8" fillId="6" borderId="17" xfId="0" applyFont="1" applyFill="1" applyBorder="1" applyAlignment="1">
      <alignment horizontal="left" wrapText="1" indent="2"/>
    </xf>
    <xf numFmtId="0" fontId="8" fillId="7" borderId="17" xfId="0" applyFont="1" applyFill="1" applyBorder="1" applyAlignment="1">
      <alignment horizontal="left" wrapText="1" indent="3"/>
    </xf>
    <xf numFmtId="0" fontId="8" fillId="0" borderId="0" xfId="0" applyFont="1" applyFill="1" applyAlignment="1">
      <alignment horizontal="left"/>
    </xf>
    <xf numFmtId="0" fontId="8" fillId="0" borderId="17" xfId="0" applyFont="1" applyFill="1" applyBorder="1" applyAlignment="1">
      <alignment horizontal="left" wrapText="1" indent="4"/>
    </xf>
    <xf numFmtId="0" fontId="11" fillId="0" borderId="0" xfId="0" applyFont="1" applyFill="1"/>
    <xf numFmtId="0" fontId="12" fillId="0" borderId="17" xfId="0" applyFont="1" applyFill="1" applyBorder="1" applyAlignment="1">
      <alignment horizontal="left" wrapText="1" indent="5"/>
    </xf>
    <xf numFmtId="0" fontId="4" fillId="0" borderId="0" xfId="0" applyFont="1"/>
    <xf numFmtId="0" fontId="8" fillId="0" borderId="17" xfId="0" applyFont="1" applyFill="1" applyBorder="1" applyAlignment="1">
      <alignment horizontal="left" wrapText="1" indent="5"/>
    </xf>
    <xf numFmtId="0" fontId="12" fillId="0" borderId="17" xfId="0" applyFont="1" applyFill="1" applyBorder="1" applyAlignment="1">
      <alignment horizontal="left" wrapText="1" indent="6"/>
    </xf>
    <xf numFmtId="0" fontId="0" fillId="0" borderId="0" xfId="0" applyFill="1"/>
    <xf numFmtId="0" fontId="10" fillId="0" borderId="17" xfId="0" applyFont="1" applyFill="1" applyBorder="1" applyAlignment="1">
      <alignment horizontal="left" wrapText="1" indent="5"/>
    </xf>
    <xf numFmtId="0" fontId="12" fillId="0" borderId="10" xfId="0" applyFont="1" applyFill="1" applyBorder="1" applyAlignment="1">
      <alignment horizontal="left" wrapText="1" indent="5"/>
    </xf>
    <xf numFmtId="164" fontId="6" fillId="8" borderId="19" xfId="0" applyNumberFormat="1" applyFont="1" applyFill="1" applyBorder="1" applyAlignment="1">
      <alignment horizontal="left" wrapText="1" indent="1"/>
    </xf>
    <xf numFmtId="0" fontId="12" fillId="0" borderId="22" xfId="0" applyFont="1" applyFill="1" applyBorder="1" applyAlignment="1"/>
    <xf numFmtId="43" fontId="12" fillId="0" borderId="0" xfId="0" applyNumberFormat="1" applyFont="1" applyAlignment="1"/>
    <xf numFmtId="43" fontId="10" fillId="0" borderId="0" xfId="1" applyFont="1"/>
    <xf numFmtId="0" fontId="12" fillId="0" borderId="0" xfId="0" applyFont="1" applyAlignment="1"/>
    <xf numFmtId="0" fontId="18" fillId="0" borderId="0" xfId="0" applyFont="1" applyAlignment="1"/>
    <xf numFmtId="43" fontId="15" fillId="0" borderId="0" xfId="1" applyFont="1"/>
    <xf numFmtId="17" fontId="18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43" fontId="9" fillId="4" borderId="16" xfId="1" applyFont="1" applyFill="1" applyBorder="1" applyAlignment="1"/>
    <xf numFmtId="43" fontId="9" fillId="4" borderId="8" xfId="1" applyFont="1" applyFill="1" applyBorder="1" applyAlignment="1"/>
    <xf numFmtId="43" fontId="9" fillId="4" borderId="9" xfId="1" applyFont="1" applyFill="1" applyBorder="1" applyAlignment="1"/>
    <xf numFmtId="43" fontId="9" fillId="5" borderId="15" xfId="1" applyFont="1" applyFill="1" applyBorder="1" applyAlignment="1"/>
    <xf numFmtId="43" fontId="9" fillId="5" borderId="18" xfId="1" applyFont="1" applyFill="1" applyBorder="1" applyAlignment="1"/>
    <xf numFmtId="43" fontId="9" fillId="6" borderId="15" xfId="1" applyFont="1" applyFill="1" applyBorder="1" applyAlignment="1"/>
    <xf numFmtId="43" fontId="9" fillId="6" borderId="18" xfId="1" applyFont="1" applyFill="1" applyBorder="1" applyAlignment="1"/>
    <xf numFmtId="43" fontId="9" fillId="7" borderId="15" xfId="1" applyFont="1" applyFill="1" applyBorder="1" applyAlignment="1"/>
    <xf numFmtId="43" fontId="9" fillId="7" borderId="18" xfId="1" applyFont="1" applyFill="1" applyBorder="1" applyAlignment="1"/>
    <xf numFmtId="43" fontId="9" fillId="0" borderId="15" xfId="1" applyFont="1" applyFill="1" applyBorder="1" applyAlignment="1"/>
    <xf numFmtId="43" fontId="9" fillId="0" borderId="18" xfId="1" applyFont="1" applyFill="1" applyBorder="1" applyAlignment="1"/>
    <xf numFmtId="43" fontId="10" fillId="0" borderId="15" xfId="1" applyFont="1" applyFill="1" applyBorder="1" applyAlignment="1"/>
    <xf numFmtId="43" fontId="10" fillId="0" borderId="18" xfId="1" applyFont="1" applyFill="1" applyBorder="1" applyAlignment="1"/>
    <xf numFmtId="43" fontId="9" fillId="3" borderId="20" xfId="1" applyFont="1" applyFill="1" applyBorder="1" applyAlignment="1"/>
    <xf numFmtId="43" fontId="9" fillId="3" borderId="21" xfId="1" applyFont="1" applyFill="1" applyBorder="1" applyAlignment="1"/>
    <xf numFmtId="43" fontId="9" fillId="9" borderId="0" xfId="1" applyFont="1" applyFill="1"/>
    <xf numFmtId="43" fontId="19" fillId="0" borderId="0" xfId="1" applyFont="1"/>
    <xf numFmtId="0" fontId="5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12" fillId="0" borderId="0" xfId="0" quotePrefix="1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quotePrefix="1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</cellXfs>
  <cellStyles count="159">
    <cellStyle name="Énfasis 1" xfId="3"/>
    <cellStyle name="Énfasis 2" xfId="4"/>
    <cellStyle name="Énfasis 3" xfId="5"/>
    <cellStyle name="Énfasis1 - 20%" xfId="6"/>
    <cellStyle name="Énfasis1 - 40%" xfId="7"/>
    <cellStyle name="Énfasis1 - 60%" xfId="8"/>
    <cellStyle name="Énfasis2 - 20%" xfId="9"/>
    <cellStyle name="Énfasis2 - 40%" xfId="10"/>
    <cellStyle name="Énfasis2 - 60%" xfId="11"/>
    <cellStyle name="Énfasis3 - 20%" xfId="12"/>
    <cellStyle name="Énfasis3 - 40%" xfId="13"/>
    <cellStyle name="Énfasis3 - 60%" xfId="14"/>
    <cellStyle name="Énfasis4 - 20%" xfId="15"/>
    <cellStyle name="Énfasis4 - 40%" xfId="16"/>
    <cellStyle name="Énfasis4 - 60%" xfId="17"/>
    <cellStyle name="Énfasis5 - 20%" xfId="18"/>
    <cellStyle name="Énfasis5 - 40%" xfId="19"/>
    <cellStyle name="Énfasis5 - 60%" xfId="20"/>
    <cellStyle name="Énfasis6 - 20%" xfId="21"/>
    <cellStyle name="Énfasis6 - 40%" xfId="22"/>
    <cellStyle name="Énfasis6 - 60%" xfId="23"/>
    <cellStyle name="Euro" xfId="24"/>
    <cellStyle name="Hipervínculo 2" xfId="25"/>
    <cellStyle name="Millares" xfId="1" builtinId="3"/>
    <cellStyle name="Millares 10" xfId="26"/>
    <cellStyle name="Millares 10 2" xfId="27"/>
    <cellStyle name="Millares 11" xfId="28"/>
    <cellStyle name="Millares 12" xfId="29"/>
    <cellStyle name="Millares 13" xfId="30"/>
    <cellStyle name="Millares 14" xfId="31"/>
    <cellStyle name="Millares 15" xfId="32"/>
    <cellStyle name="Millares 16" xfId="33"/>
    <cellStyle name="Millares 17" xfId="34"/>
    <cellStyle name="Millares 18" xfId="35"/>
    <cellStyle name="Millares 18 2" xfId="36"/>
    <cellStyle name="Millares 18 3" xfId="37"/>
    <cellStyle name="Millares 19" xfId="38"/>
    <cellStyle name="Millares 2" xfId="39"/>
    <cellStyle name="Millares 2 2" xfId="40"/>
    <cellStyle name="Millares 2 3" xfId="41"/>
    <cellStyle name="Millares 2 4" xfId="42"/>
    <cellStyle name="Millares 20" xfId="43"/>
    <cellStyle name="Millares 21" xfId="44"/>
    <cellStyle name="Millares 22" xfId="45"/>
    <cellStyle name="Millares 23" xfId="46"/>
    <cellStyle name="Millares 24" xfId="47"/>
    <cellStyle name="Millares 25" xfId="48"/>
    <cellStyle name="Millares 26" xfId="49"/>
    <cellStyle name="Millares 27" xfId="50"/>
    <cellStyle name="Millares 28" xfId="51"/>
    <cellStyle name="Millares 29" xfId="52"/>
    <cellStyle name="Millares 3" xfId="53"/>
    <cellStyle name="Millares 3 2" xfId="54"/>
    <cellStyle name="Millares 30" xfId="55"/>
    <cellStyle name="Millares 31" xfId="56"/>
    <cellStyle name="Millares 32" xfId="57"/>
    <cellStyle name="Millares 33" xfId="58"/>
    <cellStyle name="Millares 34" xfId="59"/>
    <cellStyle name="Millares 35" xfId="60"/>
    <cellStyle name="Millares 36" xfId="61"/>
    <cellStyle name="Millares 37" xfId="62"/>
    <cellStyle name="Millares 38" xfId="63"/>
    <cellStyle name="Millares 39" xfId="64"/>
    <cellStyle name="Millares 39 2" xfId="65"/>
    <cellStyle name="Millares 4" xfId="66"/>
    <cellStyle name="Millares 40" xfId="67"/>
    <cellStyle name="Millares 41" xfId="68"/>
    <cellStyle name="Millares 42" xfId="69"/>
    <cellStyle name="Millares 43" xfId="70"/>
    <cellStyle name="Millares 44" xfId="71"/>
    <cellStyle name="Millares 45" xfId="72"/>
    <cellStyle name="Millares 46" xfId="73"/>
    <cellStyle name="Millares 48" xfId="74"/>
    <cellStyle name="Millares 5" xfId="75"/>
    <cellStyle name="Millares 6" xfId="76"/>
    <cellStyle name="Millares 7" xfId="77"/>
    <cellStyle name="Millares 8" xfId="78"/>
    <cellStyle name="Millares 9" xfId="79"/>
    <cellStyle name="Normal" xfId="0" builtinId="0"/>
    <cellStyle name="Normal 10" xfId="80"/>
    <cellStyle name="Normal 11" xfId="81"/>
    <cellStyle name="Normal 11 2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18" xfId="89"/>
    <cellStyle name="Normal 19" xfId="90"/>
    <cellStyle name="Normal 2" xfId="2"/>
    <cellStyle name="Normal 2 2" xfId="91"/>
    <cellStyle name="Normal 2 2 2" xfId="92"/>
    <cellStyle name="Normal 2 2 2 2" xfId="93"/>
    <cellStyle name="Normal 2 3" xfId="94"/>
    <cellStyle name="Normal 2 4" xfId="95"/>
    <cellStyle name="Normal 2 5" xfId="96"/>
    <cellStyle name="Normal 2 6" xfId="97"/>
    <cellStyle name="Normal 2 7" xfId="98"/>
    <cellStyle name="Normal 2 8" xfId="99"/>
    <cellStyle name="Normal 20" xfId="100"/>
    <cellStyle name="Normal 21" xfId="101"/>
    <cellStyle name="Normal 22" xfId="102"/>
    <cellStyle name="Normal 23" xfId="103"/>
    <cellStyle name="Normal 24" xfId="104"/>
    <cellStyle name="Normal 25" xfId="105"/>
    <cellStyle name="Normal 25 2" xfId="106"/>
    <cellStyle name="Normal 25 3" xfId="107"/>
    <cellStyle name="Normal 26" xfId="108"/>
    <cellStyle name="Normal 27" xfId="109"/>
    <cellStyle name="Normal 28" xfId="110"/>
    <cellStyle name="Normal 29" xfId="111"/>
    <cellStyle name="Normal 3" xfId="112"/>
    <cellStyle name="Normal 3 2" xfId="113"/>
    <cellStyle name="Normal 3 3" xfId="114"/>
    <cellStyle name="Normal 30" xfId="115"/>
    <cellStyle name="Normal 31" xfId="116"/>
    <cellStyle name="Normal 31 2" xfId="117"/>
    <cellStyle name="Normal 31 3" xfId="118"/>
    <cellStyle name="Normal 32" xfId="119"/>
    <cellStyle name="Normal 33" xfId="120"/>
    <cellStyle name="Normal 34" xfId="121"/>
    <cellStyle name="Normal 35" xfId="122"/>
    <cellStyle name="Normal 36" xfId="123"/>
    <cellStyle name="Normal 37" xfId="124"/>
    <cellStyle name="Normal 38" xfId="125"/>
    <cellStyle name="Normal 39" xfId="126"/>
    <cellStyle name="Normal 4" xfId="127"/>
    <cellStyle name="Normal 40" xfId="128"/>
    <cellStyle name="Normal 41" xfId="129"/>
    <cellStyle name="Normal 42" xfId="130"/>
    <cellStyle name="Normal 43" xfId="131"/>
    <cellStyle name="Normal 44" xfId="132"/>
    <cellStyle name="Normal 45" xfId="133"/>
    <cellStyle name="Normal 45 2" xfId="134"/>
    <cellStyle name="Normal 46" xfId="135"/>
    <cellStyle name="Normal 46 2" xfId="136"/>
    <cellStyle name="Normal 47" xfId="137"/>
    <cellStyle name="Normal 48" xfId="138"/>
    <cellStyle name="Normal 49" xfId="139"/>
    <cellStyle name="Normal 5" xfId="140"/>
    <cellStyle name="Normal 50" xfId="141"/>
    <cellStyle name="Normal 51" xfId="142"/>
    <cellStyle name="Normal 52" xfId="143"/>
    <cellStyle name="Normal 53" xfId="144"/>
    <cellStyle name="Normal 54" xfId="145"/>
    <cellStyle name="Normal 55" xfId="146"/>
    <cellStyle name="Normal 56" xfId="147"/>
    <cellStyle name="Normal 6" xfId="148"/>
    <cellStyle name="Normal 6 2" xfId="149"/>
    <cellStyle name="Normal 7" xfId="150"/>
    <cellStyle name="Normal 7 2" xfId="151"/>
    <cellStyle name="Normal 8" xfId="152"/>
    <cellStyle name="Normal 8 2" xfId="153"/>
    <cellStyle name="Normal 8 3" xfId="154"/>
    <cellStyle name="Normal 9" xfId="155"/>
    <cellStyle name="Porcentual 2" xfId="156"/>
    <cellStyle name="Porcentual 3" xfId="157"/>
    <cellStyle name="Título de hoja" xfId="1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899160</xdr:colOff>
      <xdr:row>0</xdr:row>
      <xdr:rowOff>0</xdr:rowOff>
    </xdr:from>
    <xdr:to>
      <xdr:col>7</xdr:col>
      <xdr:colOff>839946</xdr:colOff>
      <xdr:row>4</xdr:row>
      <xdr:rowOff>114300</xdr:rowOff>
    </xdr:to>
    <xdr:pic>
      <xdr:nvPicPr>
        <xdr:cNvPr id="2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30" t="5493" r="6421" b="84080"/>
        <a:stretch/>
      </xdr:blipFill>
      <xdr:spPr bwMode="auto">
        <a:xfrm>
          <a:off x="8662035" y="0"/>
          <a:ext cx="211248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0</xdr:rowOff>
    </xdr:from>
    <xdr:to>
      <xdr:col>1</xdr:col>
      <xdr:colOff>727710</xdr:colOff>
      <xdr:row>4</xdr:row>
      <xdr:rowOff>114300</xdr:rowOff>
    </xdr:to>
    <xdr:pic>
      <xdr:nvPicPr>
        <xdr:cNvPr id="3" name="WordPictureWatermark2172124" descr="Hoja Membretada_SEFIPLAN_02-0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76" t="5714" r="81293" b="84833"/>
        <a:stretch/>
      </xdr:blipFill>
      <xdr:spPr bwMode="auto">
        <a:xfrm>
          <a:off x="838200" y="0"/>
          <a:ext cx="67056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FIPLAN/Documents/CUENTAS%20PUBLICAS/CUENTAS%20P&#218;BLICAS/CUENTAS%20PUBLICAS%20DEL%20ESTADO/GASTO%202018/Base%20AC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"/>
      <sheetName val="fun"/>
      <sheetName val="programable funcion (2)"/>
      <sheetName val="programable funcion"/>
      <sheetName val="etiq no etiq"/>
      <sheetName val="adva programable"/>
      <sheetName val="ADVA (2)"/>
      <sheetName val="PROG"/>
      <sheetName val="errores (2)"/>
      <sheetName val="errores (3)"/>
      <sheetName val="ramo 28"/>
      <sheetName val="ramo 33"/>
      <sheetName val="FUENT (2)"/>
      <sheetName val="errores"/>
      <sheetName val="tabla verificar"/>
      <sheetName val="PROG DES"/>
      <sheetName val="FTE FED"/>
      <sheetName val="FUENT FED"/>
      <sheetName val="EJE-PROG"/>
      <sheetName val="EJE"/>
      <sheetName val="balance"/>
      <sheetName val="ETIQ NO E. RAMO"/>
      <sheetName val="ETIQ NP ETQ"/>
      <sheetName val="ADVA cambios"/>
      <sheetName val="ADVA prog"/>
      <sheetName val="Hoja3"/>
      <sheetName val="comprometido"/>
      <sheetName val="PROGRAMABLE"/>
      <sheetName val="TOTALES"/>
      <sheetName val="METAS"/>
      <sheetName val="ejes"/>
      <sheetName val="remanentes "/>
      <sheetName val="Hoja2"/>
      <sheetName val="ADTIVA"/>
      <sheetName val="ADTIVA (2)"/>
      <sheetName val="fuentes"/>
      <sheetName val="Nat Gasto"/>
      <sheetName val="RAMOS"/>
      <sheetName val="Municipios"/>
      <sheetName val="PPs"/>
      <sheetName val="OEst"/>
      <sheetName val="Subf-Act func"/>
      <sheetName val="INFLACIÓN"/>
      <sheetName val="ENTORNO"/>
      <sheetName val="Hoja1"/>
      <sheetName val="catalogo fte 2018"/>
      <sheetName val="ramo"/>
      <sheetName val="EJE-P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13">
          <cell r="D13">
            <v>1.038</v>
          </cell>
        </row>
        <row r="17">
          <cell r="B17">
            <v>2013</v>
          </cell>
        </row>
        <row r="18">
          <cell r="B18">
            <v>2014</v>
          </cell>
        </row>
      </sheetData>
      <sheetData sheetId="44" refreshError="1"/>
      <sheetData sheetId="45" refreshError="1"/>
      <sheetData sheetId="46" refreshError="1"/>
      <sheetData sheetId="4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43"/>
  <sheetViews>
    <sheetView showGridLines="0" tabSelected="1" topLeftCell="A107" zoomScaleNormal="100" workbookViewId="0">
      <selection activeCell="K121" sqref="K121"/>
    </sheetView>
  </sheetViews>
  <sheetFormatPr baseColWidth="10" defaultColWidth="11" defaultRowHeight="14.25"/>
  <cols>
    <col min="1" max="1" width="10.25" style="80" customWidth="1"/>
    <col min="2" max="2" width="51.25" style="2" customWidth="1"/>
    <col min="3" max="3" width="15.75" style="3" customWidth="1"/>
    <col min="4" max="4" width="14.75" style="3" bestFit="1" customWidth="1"/>
    <col min="5" max="5" width="14.25" style="3" customWidth="1"/>
    <col min="6" max="6" width="13.75" style="3" customWidth="1"/>
    <col min="7" max="7" width="14.75" style="3" bestFit="1" customWidth="1"/>
    <col min="8" max="8" width="13.375" style="3" customWidth="1"/>
    <col min="9" max="9" width="9.25" customWidth="1"/>
  </cols>
  <sheetData>
    <row r="1" spans="1:13">
      <c r="A1" s="1"/>
      <c r="I1" s="3"/>
    </row>
    <row r="2" spans="1:13">
      <c r="A2" s="1"/>
      <c r="I2" s="3"/>
    </row>
    <row r="3" spans="1:13">
      <c r="A3" s="1"/>
      <c r="I3" s="3"/>
    </row>
    <row r="4" spans="1:13">
      <c r="A4" s="1"/>
      <c r="I4" s="3"/>
    </row>
    <row r="5" spans="1:13">
      <c r="A5" s="1"/>
      <c r="I5" s="3"/>
    </row>
    <row r="6" spans="1:13" s="7" customFormat="1" ht="14.25" customHeight="1">
      <c r="A6" s="70"/>
      <c r="B6" s="4" t="s">
        <v>0</v>
      </c>
      <c r="C6" s="5"/>
      <c r="D6" s="5"/>
      <c r="E6" s="5"/>
      <c r="F6" s="5"/>
      <c r="G6" s="5"/>
      <c r="H6" s="6"/>
    </row>
    <row r="7" spans="1:13" s="7" customFormat="1" ht="14.25" customHeight="1">
      <c r="A7" s="70"/>
      <c r="B7" s="8" t="s">
        <v>1</v>
      </c>
      <c r="C7" s="9"/>
      <c r="D7" s="9"/>
      <c r="E7" s="9"/>
      <c r="F7" s="9"/>
      <c r="G7" s="9"/>
      <c r="H7" s="10"/>
    </row>
    <row r="8" spans="1:13" s="7" customFormat="1" ht="14.25" customHeight="1">
      <c r="A8" s="70"/>
      <c r="B8" s="11" t="s">
        <v>2</v>
      </c>
      <c r="C8" s="12"/>
      <c r="D8" s="12"/>
      <c r="E8" s="12"/>
      <c r="F8" s="12"/>
      <c r="G8" s="12"/>
      <c r="H8" s="13"/>
    </row>
    <row r="9" spans="1:13" s="7" customFormat="1" ht="14.25" customHeight="1">
      <c r="A9" s="70"/>
      <c r="B9" s="14" t="s">
        <v>128</v>
      </c>
      <c r="C9" s="12"/>
      <c r="D9" s="12"/>
      <c r="E9" s="12"/>
      <c r="F9" s="12"/>
      <c r="G9" s="12"/>
      <c r="H9" s="13"/>
    </row>
    <row r="10" spans="1:13" s="7" customFormat="1" ht="14.25" customHeight="1">
      <c r="A10" s="70"/>
      <c r="B10" s="15" t="s">
        <v>3</v>
      </c>
      <c r="C10" s="16"/>
      <c r="D10" s="16"/>
      <c r="E10" s="16"/>
      <c r="F10" s="16"/>
      <c r="G10" s="16"/>
      <c r="H10" s="17"/>
    </row>
    <row r="11" spans="1:13" s="7" customFormat="1" ht="14.25" customHeight="1">
      <c r="A11" s="70"/>
      <c r="B11" s="18" t="s">
        <v>4</v>
      </c>
      <c r="C11" s="19" t="s">
        <v>5</v>
      </c>
      <c r="D11" s="20"/>
      <c r="E11" s="20"/>
      <c r="F11" s="20"/>
      <c r="G11" s="21"/>
      <c r="H11" s="22" t="s">
        <v>6</v>
      </c>
    </row>
    <row r="12" spans="1:13" s="28" customFormat="1" ht="28.5" customHeight="1">
      <c r="A12" s="23"/>
      <c r="B12" s="24"/>
      <c r="C12" s="25" t="s">
        <v>7</v>
      </c>
      <c r="D12" s="25" t="s">
        <v>8</v>
      </c>
      <c r="E12" s="25" t="s">
        <v>9</v>
      </c>
      <c r="F12" s="25" t="s">
        <v>10</v>
      </c>
      <c r="G12" s="25" t="s">
        <v>11</v>
      </c>
      <c r="H12" s="26"/>
      <c r="I12" s="27"/>
    </row>
    <row r="13" spans="1:13" s="30" customFormat="1" ht="15">
      <c r="A13" s="34"/>
      <c r="B13" s="29" t="s">
        <v>12</v>
      </c>
      <c r="C13" s="53">
        <f t="shared" ref="C13:H13" si="0">C14+C107</f>
        <v>39637471490</v>
      </c>
      <c r="D13" s="54">
        <f t="shared" si="0"/>
        <v>21252576423.290012</v>
      </c>
      <c r="E13" s="54">
        <f t="shared" si="0"/>
        <v>60890047913.290009</v>
      </c>
      <c r="F13" s="54">
        <f t="shared" si="0"/>
        <v>59707594389.240021</v>
      </c>
      <c r="G13" s="54">
        <f t="shared" si="0"/>
        <v>58591754691.470016</v>
      </c>
      <c r="H13" s="55">
        <f t="shared" si="0"/>
        <v>1182453524.0499985</v>
      </c>
    </row>
    <row r="14" spans="1:13" s="30" customFormat="1" ht="15">
      <c r="A14" s="34"/>
      <c r="B14" s="31" t="s">
        <v>13</v>
      </c>
      <c r="C14" s="56">
        <f t="shared" ref="C14:H14" si="1">C15+C101</f>
        <v>39626467210</v>
      </c>
      <c r="D14" s="56">
        <f t="shared" si="1"/>
        <v>21251996635.400013</v>
      </c>
      <c r="E14" s="56">
        <f t="shared" si="1"/>
        <v>60878463845.400009</v>
      </c>
      <c r="F14" s="56">
        <f t="shared" si="1"/>
        <v>59696010321.350021</v>
      </c>
      <c r="G14" s="56">
        <f t="shared" si="1"/>
        <v>58580342108.370018</v>
      </c>
      <c r="H14" s="57">
        <f t="shared" si="1"/>
        <v>1182453524.0499985</v>
      </c>
      <c r="J14"/>
      <c r="K14"/>
      <c r="L14"/>
      <c r="M14"/>
    </row>
    <row r="15" spans="1:13" s="30" customFormat="1" ht="15">
      <c r="A15" s="34"/>
      <c r="B15" s="32" t="s">
        <v>14</v>
      </c>
      <c r="C15" s="58">
        <f t="shared" ref="C15:H15" si="2">C16+C51+C100</f>
        <v>39626467210</v>
      </c>
      <c r="D15" s="58">
        <f t="shared" si="2"/>
        <v>21251996635.400013</v>
      </c>
      <c r="E15" s="58">
        <f t="shared" si="2"/>
        <v>60878463845.400009</v>
      </c>
      <c r="F15" s="58">
        <f t="shared" si="2"/>
        <v>59696010321.350021</v>
      </c>
      <c r="G15" s="58">
        <f t="shared" si="2"/>
        <v>58580342108.370018</v>
      </c>
      <c r="H15" s="59">
        <f t="shared" si="2"/>
        <v>1182453524.0499985</v>
      </c>
      <c r="J15"/>
      <c r="K15"/>
      <c r="L15"/>
      <c r="M15"/>
    </row>
    <row r="16" spans="1:13" s="30" customFormat="1" ht="15">
      <c r="A16" s="34"/>
      <c r="B16" s="33" t="s">
        <v>15</v>
      </c>
      <c r="C16" s="60">
        <f t="shared" ref="C16:H16" si="3">C17+SUM(C41:C43)</f>
        <v>20264933666</v>
      </c>
      <c r="D16" s="60">
        <f t="shared" si="3"/>
        <v>20020153858.870014</v>
      </c>
      <c r="E16" s="60">
        <f t="shared" si="3"/>
        <v>40285087524.87001</v>
      </c>
      <c r="F16" s="60">
        <f t="shared" si="3"/>
        <v>40080011863.770012</v>
      </c>
      <c r="G16" s="60">
        <f t="shared" si="3"/>
        <v>39203488054.710014</v>
      </c>
      <c r="H16" s="61">
        <f t="shared" si="3"/>
        <v>205075661.09999996</v>
      </c>
      <c r="J16"/>
      <c r="K16"/>
      <c r="L16"/>
      <c r="M16"/>
    </row>
    <row r="17" spans="1:13" s="36" customFormat="1" ht="15">
      <c r="A17" s="34"/>
      <c r="B17" s="35" t="s">
        <v>16</v>
      </c>
      <c r="C17" s="62">
        <f t="shared" ref="C17:H17" si="4">SUM(C18:C35)+C40</f>
        <v>16342379831</v>
      </c>
      <c r="D17" s="62">
        <f t="shared" si="4"/>
        <v>19682789935.760014</v>
      </c>
      <c r="E17" s="62">
        <f t="shared" si="4"/>
        <v>36025169766.76001</v>
      </c>
      <c r="F17" s="62">
        <f t="shared" si="4"/>
        <v>35964094114.660011</v>
      </c>
      <c r="G17" s="62">
        <f t="shared" si="4"/>
        <v>35180786006.590012</v>
      </c>
      <c r="H17" s="63">
        <f t="shared" si="4"/>
        <v>61075652.099999949</v>
      </c>
      <c r="J17"/>
      <c r="K17"/>
      <c r="L17"/>
      <c r="M17"/>
    </row>
    <row r="18" spans="1:13" s="30" customFormat="1" ht="15">
      <c r="A18" s="71"/>
      <c r="B18" s="37" t="s">
        <v>17</v>
      </c>
      <c r="C18" s="64">
        <v>170187459</v>
      </c>
      <c r="D18" s="64">
        <f>E18-C18</f>
        <v>21895865.720000237</v>
      </c>
      <c r="E18" s="64">
        <v>192083324.72000024</v>
      </c>
      <c r="F18" s="64">
        <v>192083324.72000024</v>
      </c>
      <c r="G18" s="64">
        <v>187283864.41000018</v>
      </c>
      <c r="H18" s="65">
        <f>E18-F18</f>
        <v>0</v>
      </c>
      <c r="J18"/>
      <c r="K18"/>
      <c r="L18"/>
      <c r="M18"/>
    </row>
    <row r="19" spans="1:13">
      <c r="A19" s="71"/>
      <c r="B19" s="37" t="s">
        <v>18</v>
      </c>
      <c r="C19" s="64">
        <v>896368600</v>
      </c>
      <c r="D19" s="64">
        <f t="shared" ref="D19:D34" si="5">E19-C19</f>
        <v>-250670284.52999818</v>
      </c>
      <c r="E19" s="64">
        <v>645698315.47000182</v>
      </c>
      <c r="F19" s="64">
        <v>626748418.04000151</v>
      </c>
      <c r="G19" s="64">
        <v>395784678.19999969</v>
      </c>
      <c r="H19" s="65">
        <f t="shared" ref="H19:H34" si="6">E19-F19</f>
        <v>18949897.430000305</v>
      </c>
    </row>
    <row r="20" spans="1:13">
      <c r="A20" s="71"/>
      <c r="B20" s="37" t="s">
        <v>19</v>
      </c>
      <c r="C20" s="64">
        <v>296971104</v>
      </c>
      <c r="D20" s="64">
        <f t="shared" si="5"/>
        <v>302322479.27000201</v>
      </c>
      <c r="E20" s="64">
        <v>599293583.27000201</v>
      </c>
      <c r="F20" s="64">
        <v>597195275.46000171</v>
      </c>
      <c r="G20" s="64">
        <v>538745393.85000014</v>
      </c>
      <c r="H20" s="65">
        <f t="shared" si="6"/>
        <v>2098307.8100003004</v>
      </c>
    </row>
    <row r="21" spans="1:13">
      <c r="A21" s="71"/>
      <c r="B21" s="37" t="s">
        <v>20</v>
      </c>
      <c r="C21" s="64">
        <v>34491527</v>
      </c>
      <c r="D21" s="64">
        <f t="shared" si="5"/>
        <v>60092333.859999835</v>
      </c>
      <c r="E21" s="64">
        <v>94583860.859999835</v>
      </c>
      <c r="F21" s="64">
        <v>94583860.859999835</v>
      </c>
      <c r="G21" s="64">
        <v>93840663.09999983</v>
      </c>
      <c r="H21" s="65">
        <f t="shared" si="6"/>
        <v>0</v>
      </c>
    </row>
    <row r="22" spans="1:13">
      <c r="A22" s="71"/>
      <c r="B22" s="37" t="s">
        <v>21</v>
      </c>
      <c r="C22" s="64">
        <v>1538048468</v>
      </c>
      <c r="D22" s="64">
        <f t="shared" si="5"/>
        <v>469254359.65000319</v>
      </c>
      <c r="E22" s="64">
        <v>2007302827.6500032</v>
      </c>
      <c r="F22" s="64">
        <v>2006987929.1400032</v>
      </c>
      <c r="G22" s="64">
        <v>1937496772.4300017</v>
      </c>
      <c r="H22" s="65">
        <f t="shared" si="6"/>
        <v>314898.50999999046</v>
      </c>
    </row>
    <row r="23" spans="1:13">
      <c r="A23" s="71"/>
      <c r="B23" s="37" t="s">
        <v>22</v>
      </c>
      <c r="C23" s="64">
        <v>114156355</v>
      </c>
      <c r="D23" s="64">
        <f t="shared" si="5"/>
        <v>63190955.859999925</v>
      </c>
      <c r="E23" s="64">
        <v>177347310.85999992</v>
      </c>
      <c r="F23" s="64">
        <v>177347310.85999992</v>
      </c>
      <c r="G23" s="64">
        <v>166699143.33999994</v>
      </c>
      <c r="H23" s="65">
        <f t="shared" si="6"/>
        <v>0</v>
      </c>
    </row>
    <row r="24" spans="1:13">
      <c r="A24" s="71"/>
      <c r="B24" s="37" t="s">
        <v>23</v>
      </c>
      <c r="C24" s="64">
        <v>106755056</v>
      </c>
      <c r="D24" s="64">
        <f t="shared" si="5"/>
        <v>171135943.28000087</v>
      </c>
      <c r="E24" s="64">
        <v>277890999.28000087</v>
      </c>
      <c r="F24" s="64">
        <v>277890999.28000087</v>
      </c>
      <c r="G24" s="64">
        <v>274500726.81000054</v>
      </c>
      <c r="H24" s="65">
        <f t="shared" si="6"/>
        <v>0</v>
      </c>
    </row>
    <row r="25" spans="1:13">
      <c r="A25" s="71"/>
      <c r="B25" s="37" t="s">
        <v>24</v>
      </c>
      <c r="C25" s="64">
        <v>522189624</v>
      </c>
      <c r="D25" s="64">
        <f t="shared" si="5"/>
        <v>304477681.14000034</v>
      </c>
      <c r="E25" s="64">
        <v>826667305.14000034</v>
      </c>
      <c r="F25" s="64">
        <v>826329775.14000034</v>
      </c>
      <c r="G25" s="64">
        <v>697116061.59000027</v>
      </c>
      <c r="H25" s="65">
        <f t="shared" si="6"/>
        <v>337530</v>
      </c>
    </row>
    <row r="26" spans="1:13">
      <c r="A26" s="72"/>
      <c r="B26" s="37" t="s">
        <v>25</v>
      </c>
      <c r="C26" s="64">
        <v>119016717</v>
      </c>
      <c r="D26" s="64">
        <f t="shared" si="5"/>
        <v>59485163.980000019</v>
      </c>
      <c r="E26" s="64">
        <v>178501880.98000002</v>
      </c>
      <c r="F26" s="64">
        <v>176156382.69000006</v>
      </c>
      <c r="G26" s="64">
        <v>172228362.01000008</v>
      </c>
      <c r="H26" s="65">
        <f t="shared" si="6"/>
        <v>2345498.2899999619</v>
      </c>
    </row>
    <row r="27" spans="1:13" s="38" customFormat="1">
      <c r="A27" s="71"/>
      <c r="B27" s="37" t="s">
        <v>26</v>
      </c>
      <c r="C27" s="64">
        <v>132510004</v>
      </c>
      <c r="D27" s="64">
        <f t="shared" si="5"/>
        <v>-4344041.8400004059</v>
      </c>
      <c r="E27" s="64">
        <v>128165962.15999959</v>
      </c>
      <c r="F27" s="64">
        <v>128165962.15999959</v>
      </c>
      <c r="G27" s="64">
        <v>124949142.87999965</v>
      </c>
      <c r="H27" s="65">
        <f t="shared" si="6"/>
        <v>0</v>
      </c>
    </row>
    <row r="28" spans="1:13">
      <c r="A28" s="71"/>
      <c r="B28" s="37" t="s">
        <v>27</v>
      </c>
      <c r="C28" s="64">
        <v>806105412</v>
      </c>
      <c r="D28" s="64">
        <f t="shared" si="5"/>
        <v>-54146770.990000606</v>
      </c>
      <c r="E28" s="64">
        <v>751958641.00999939</v>
      </c>
      <c r="F28" s="64">
        <v>751958641.00999939</v>
      </c>
      <c r="G28" s="64">
        <v>750406153.02999926</v>
      </c>
      <c r="H28" s="65">
        <f t="shared" si="6"/>
        <v>0</v>
      </c>
    </row>
    <row r="29" spans="1:13">
      <c r="A29" s="71"/>
      <c r="B29" s="37" t="s">
        <v>28</v>
      </c>
      <c r="C29" s="64">
        <v>293401372</v>
      </c>
      <c r="D29" s="64">
        <f t="shared" si="5"/>
        <v>30228703.169999421</v>
      </c>
      <c r="E29" s="64">
        <v>323630075.16999942</v>
      </c>
      <c r="F29" s="64">
        <v>323630075.16999942</v>
      </c>
      <c r="G29" s="64">
        <v>303866773.26999944</v>
      </c>
      <c r="H29" s="65">
        <f t="shared" si="6"/>
        <v>0</v>
      </c>
    </row>
    <row r="30" spans="1:13">
      <c r="A30" s="71"/>
      <c r="B30" s="37" t="s">
        <v>29</v>
      </c>
      <c r="C30" s="64">
        <v>167295029</v>
      </c>
      <c r="D30" s="64">
        <f t="shared" si="5"/>
        <v>735581393.3700012</v>
      </c>
      <c r="E30" s="64">
        <v>902876422.3700012</v>
      </c>
      <c r="F30" s="64">
        <v>902876422.3700012</v>
      </c>
      <c r="G30" s="64">
        <v>818033989.61000204</v>
      </c>
      <c r="H30" s="65">
        <f t="shared" si="6"/>
        <v>0</v>
      </c>
    </row>
    <row r="31" spans="1:13">
      <c r="A31" s="71"/>
      <c r="B31" s="37" t="s">
        <v>30</v>
      </c>
      <c r="C31" s="64">
        <v>1327569405</v>
      </c>
      <c r="D31" s="64">
        <f t="shared" si="5"/>
        <v>-115341712.80000353</v>
      </c>
      <c r="E31" s="64">
        <v>1212227692.1999965</v>
      </c>
      <c r="F31" s="64">
        <v>1212211369.8799965</v>
      </c>
      <c r="G31" s="64">
        <v>1158459509.869998</v>
      </c>
      <c r="H31" s="65">
        <f t="shared" si="6"/>
        <v>16322.319999933243</v>
      </c>
    </row>
    <row r="32" spans="1:13">
      <c r="A32" s="73"/>
      <c r="B32" s="37" t="s">
        <v>31</v>
      </c>
      <c r="C32" s="64">
        <v>98303156</v>
      </c>
      <c r="D32" s="64">
        <f t="shared" si="5"/>
        <v>58293504.65999946</v>
      </c>
      <c r="E32" s="64">
        <v>156596660.65999946</v>
      </c>
      <c r="F32" s="64">
        <v>156596660.65999946</v>
      </c>
      <c r="G32" s="64">
        <v>151615230.88999942</v>
      </c>
      <c r="H32" s="65">
        <f t="shared" si="6"/>
        <v>0</v>
      </c>
    </row>
    <row r="33" spans="1:8">
      <c r="A33" s="73"/>
      <c r="B33" s="37" t="s">
        <v>32</v>
      </c>
      <c r="C33" s="64">
        <v>3464677656</v>
      </c>
      <c r="D33" s="64">
        <f t="shared" si="5"/>
        <v>1159403404.9200106</v>
      </c>
      <c r="E33" s="64">
        <v>4624081060.9200106</v>
      </c>
      <c r="F33" s="64">
        <v>4588514979.1100111</v>
      </c>
      <c r="G33" s="64">
        <v>4486601647.6900063</v>
      </c>
      <c r="H33" s="65">
        <f t="shared" si="6"/>
        <v>35566081.809999466</v>
      </c>
    </row>
    <row r="34" spans="1:8">
      <c r="A34" s="73"/>
      <c r="B34" s="37" t="s">
        <v>33</v>
      </c>
      <c r="C34" s="64">
        <v>0</v>
      </c>
      <c r="D34" s="64">
        <f t="shared" si="5"/>
        <v>13538660.679999983</v>
      </c>
      <c r="E34" s="64">
        <v>13538660.679999983</v>
      </c>
      <c r="F34" s="64">
        <v>13445523.519999985</v>
      </c>
      <c r="G34" s="64">
        <v>11935099.609999986</v>
      </c>
      <c r="H34" s="65">
        <f t="shared" si="6"/>
        <v>93137.159999998286</v>
      </c>
    </row>
    <row r="35" spans="1:8" s="30" customFormat="1" ht="15">
      <c r="A35" s="74"/>
      <c r="B35" s="39" t="s">
        <v>34</v>
      </c>
      <c r="C35" s="62">
        <f>SUM(C36:C39)</f>
        <v>3070515558</v>
      </c>
      <c r="D35" s="62">
        <f t="shared" ref="D35:H35" si="7">SUM(D36:D39)</f>
        <v>-2330427168.5999999</v>
      </c>
      <c r="E35" s="62">
        <f t="shared" si="7"/>
        <v>740088389.39999998</v>
      </c>
      <c r="F35" s="62">
        <f t="shared" si="7"/>
        <v>738734410.63</v>
      </c>
      <c r="G35" s="62">
        <f t="shared" si="7"/>
        <v>738586000.03999996</v>
      </c>
      <c r="H35" s="63">
        <f t="shared" si="7"/>
        <v>1353978.7699999975</v>
      </c>
    </row>
    <row r="36" spans="1:8">
      <c r="A36" s="72"/>
      <c r="B36" s="40" t="s">
        <v>35</v>
      </c>
      <c r="C36" s="64">
        <v>0</v>
      </c>
      <c r="D36" s="64">
        <f>E36-C36</f>
        <v>0</v>
      </c>
      <c r="E36" s="64">
        <v>0</v>
      </c>
      <c r="F36" s="64">
        <v>0</v>
      </c>
      <c r="G36" s="64">
        <v>0</v>
      </c>
      <c r="H36" s="65">
        <f t="shared" ref="H36:H42" si="8">E36-F36</f>
        <v>0</v>
      </c>
    </row>
    <row r="37" spans="1:8">
      <c r="A37" s="72"/>
      <c r="B37" s="40" t="s">
        <v>36</v>
      </c>
      <c r="C37" s="64">
        <v>1592575137</v>
      </c>
      <c r="D37" s="64">
        <f t="shared" ref="D37:D42" si="9">E37-C37</f>
        <v>-1591221158.23</v>
      </c>
      <c r="E37" s="64">
        <v>1353978.7699999975</v>
      </c>
      <c r="F37" s="64">
        <v>0</v>
      </c>
      <c r="G37" s="64">
        <v>0</v>
      </c>
      <c r="H37" s="65">
        <f t="shared" si="8"/>
        <v>1353978.7699999975</v>
      </c>
    </row>
    <row r="38" spans="1:8">
      <c r="A38" s="72"/>
      <c r="B38" s="40" t="s">
        <v>37</v>
      </c>
      <c r="C38" s="64">
        <v>0</v>
      </c>
      <c r="D38" s="64">
        <f t="shared" si="9"/>
        <v>0</v>
      </c>
      <c r="E38" s="64">
        <v>0</v>
      </c>
      <c r="F38" s="64">
        <v>0</v>
      </c>
      <c r="G38" s="64">
        <v>0</v>
      </c>
      <c r="H38" s="65">
        <f t="shared" si="8"/>
        <v>0</v>
      </c>
    </row>
    <row r="39" spans="1:8">
      <c r="A39" s="71"/>
      <c r="B39" s="40" t="s">
        <v>38</v>
      </c>
      <c r="C39" s="64">
        <v>1477940421</v>
      </c>
      <c r="D39" s="64">
        <f t="shared" si="9"/>
        <v>-739206010.37</v>
      </c>
      <c r="E39" s="64">
        <v>738734410.63</v>
      </c>
      <c r="F39" s="64">
        <v>738734410.63</v>
      </c>
      <c r="G39" s="64">
        <v>738586000.03999996</v>
      </c>
      <c r="H39" s="65">
        <f t="shared" si="8"/>
        <v>0</v>
      </c>
    </row>
    <row r="40" spans="1:8">
      <c r="A40" s="71"/>
      <c r="B40" s="39" t="s">
        <v>39</v>
      </c>
      <c r="C40" s="62">
        <v>3183817329</v>
      </c>
      <c r="D40" s="62">
        <f t="shared" si="9"/>
        <v>18988819464.959999</v>
      </c>
      <c r="E40" s="62">
        <v>22172636793.959999</v>
      </c>
      <c r="F40" s="62">
        <v>22172636793.959999</v>
      </c>
      <c r="G40" s="62">
        <v>22172636793.959999</v>
      </c>
      <c r="H40" s="63">
        <f t="shared" si="8"/>
        <v>0</v>
      </c>
    </row>
    <row r="41" spans="1:8" s="41" customFormat="1">
      <c r="A41" s="74"/>
      <c r="B41" s="35" t="s">
        <v>40</v>
      </c>
      <c r="C41" s="62">
        <v>731553305</v>
      </c>
      <c r="D41" s="62">
        <f t="shared" si="9"/>
        <v>8789680.8999999762</v>
      </c>
      <c r="E41" s="62">
        <v>740342985.89999998</v>
      </c>
      <c r="F41" s="62">
        <v>740342985.89999998</v>
      </c>
      <c r="G41" s="62">
        <v>717438744.63999999</v>
      </c>
      <c r="H41" s="63">
        <f t="shared" si="8"/>
        <v>0</v>
      </c>
    </row>
    <row r="42" spans="1:8" s="36" customFormat="1" ht="15">
      <c r="A42" s="74"/>
      <c r="B42" s="35" t="s">
        <v>41</v>
      </c>
      <c r="C42" s="62">
        <v>985000001</v>
      </c>
      <c r="D42" s="62">
        <f t="shared" si="9"/>
        <v>-8777865.4299999475</v>
      </c>
      <c r="E42" s="62">
        <v>976222135.57000005</v>
      </c>
      <c r="F42" s="62">
        <v>976222135.57000005</v>
      </c>
      <c r="G42" s="62">
        <v>962371717.57000005</v>
      </c>
      <c r="H42" s="63">
        <f t="shared" si="8"/>
        <v>0</v>
      </c>
    </row>
    <row r="43" spans="1:8" s="36" customFormat="1" ht="15">
      <c r="A43" s="34"/>
      <c r="B43" s="35" t="s">
        <v>42</v>
      </c>
      <c r="C43" s="62">
        <f>SUM(C44:C50)</f>
        <v>2206000529</v>
      </c>
      <c r="D43" s="62">
        <f t="shared" ref="D43:H43" si="10">SUM(D44:D50)</f>
        <v>337352107.63999993</v>
      </c>
      <c r="E43" s="62">
        <f t="shared" si="10"/>
        <v>2543352636.6399999</v>
      </c>
      <c r="F43" s="62">
        <f t="shared" si="10"/>
        <v>2399352627.6399999</v>
      </c>
      <c r="G43" s="62">
        <f t="shared" si="10"/>
        <v>2342891585.9099998</v>
      </c>
      <c r="H43" s="63">
        <f t="shared" si="10"/>
        <v>144000009</v>
      </c>
    </row>
    <row r="44" spans="1:8">
      <c r="A44" s="71"/>
      <c r="B44" s="37" t="s">
        <v>43</v>
      </c>
      <c r="C44" s="64">
        <v>538855039</v>
      </c>
      <c r="D44" s="64">
        <f t="shared" ref="D44:D50" si="11">E44-C44</f>
        <v>-57773792.059999883</v>
      </c>
      <c r="E44" s="64">
        <v>481081246.94000012</v>
      </c>
      <c r="F44" s="64">
        <v>481081246.94000012</v>
      </c>
      <c r="G44" s="64">
        <v>477269571.94000012</v>
      </c>
      <c r="H44" s="65">
        <f t="shared" ref="H44:H50" si="12">E44-F44</f>
        <v>0</v>
      </c>
    </row>
    <row r="45" spans="1:8">
      <c r="A45" s="71"/>
      <c r="B45" s="37" t="s">
        <v>44</v>
      </c>
      <c r="C45" s="64">
        <v>72318535</v>
      </c>
      <c r="D45" s="64">
        <f t="shared" si="11"/>
        <v>0</v>
      </c>
      <c r="E45" s="64">
        <v>72318535</v>
      </c>
      <c r="F45" s="64">
        <v>72318526</v>
      </c>
      <c r="G45" s="64">
        <v>69315241</v>
      </c>
      <c r="H45" s="65">
        <f t="shared" si="12"/>
        <v>9</v>
      </c>
    </row>
    <row r="46" spans="1:8">
      <c r="A46" s="71"/>
      <c r="B46" s="37" t="s">
        <v>45</v>
      </c>
      <c r="C46" s="64">
        <v>43411941</v>
      </c>
      <c r="D46" s="64">
        <f t="shared" si="11"/>
        <v>3830670</v>
      </c>
      <c r="E46" s="64">
        <v>47242611</v>
      </c>
      <c r="F46" s="64">
        <v>47242611</v>
      </c>
      <c r="G46" s="64">
        <v>45475175</v>
      </c>
      <c r="H46" s="65">
        <f t="shared" si="12"/>
        <v>0</v>
      </c>
    </row>
    <row r="47" spans="1:8" ht="25.5">
      <c r="A47" s="71"/>
      <c r="B47" s="37" t="s">
        <v>46</v>
      </c>
      <c r="C47" s="64">
        <v>53383000</v>
      </c>
      <c r="D47" s="64">
        <f t="shared" si="11"/>
        <v>0</v>
      </c>
      <c r="E47" s="64">
        <v>53383000</v>
      </c>
      <c r="F47" s="64">
        <v>53383000</v>
      </c>
      <c r="G47" s="64">
        <v>53383000</v>
      </c>
      <c r="H47" s="65">
        <f t="shared" si="12"/>
        <v>0</v>
      </c>
    </row>
    <row r="48" spans="1:8">
      <c r="A48" s="71"/>
      <c r="B48" s="37" t="s">
        <v>47</v>
      </c>
      <c r="C48" s="64">
        <v>1415967291</v>
      </c>
      <c r="D48" s="64">
        <f t="shared" si="11"/>
        <v>373853833.69999981</v>
      </c>
      <c r="E48" s="64">
        <v>1789821124.6999998</v>
      </c>
      <c r="F48" s="64">
        <v>1645821124.6999998</v>
      </c>
      <c r="G48" s="64">
        <v>1599933891.6999998</v>
      </c>
      <c r="H48" s="65">
        <f t="shared" si="12"/>
        <v>144000000</v>
      </c>
    </row>
    <row r="49" spans="1:8">
      <c r="A49" s="75"/>
      <c r="B49" s="37" t="s">
        <v>48</v>
      </c>
      <c r="C49" s="64">
        <v>82064723</v>
      </c>
      <c r="D49" s="64">
        <f t="shared" si="11"/>
        <v>17441396.000000015</v>
      </c>
      <c r="E49" s="64">
        <v>99506119.000000015</v>
      </c>
      <c r="F49" s="64">
        <v>99506119.000000015</v>
      </c>
      <c r="G49" s="64">
        <v>97514706.270000085</v>
      </c>
      <c r="H49" s="65">
        <f t="shared" si="12"/>
        <v>0</v>
      </c>
    </row>
    <row r="50" spans="1:8" hidden="1">
      <c r="A50" s="75"/>
      <c r="B50" s="37"/>
      <c r="C50" s="64">
        <v>0</v>
      </c>
      <c r="D50" s="64">
        <f t="shared" si="11"/>
        <v>0</v>
      </c>
      <c r="E50" s="64">
        <v>0</v>
      </c>
      <c r="F50" s="64">
        <v>0</v>
      </c>
      <c r="G50" s="64">
        <v>0</v>
      </c>
      <c r="H50" s="65">
        <f t="shared" si="12"/>
        <v>0</v>
      </c>
    </row>
    <row r="51" spans="1:8" s="30" customFormat="1" ht="26.25">
      <c r="A51" s="34"/>
      <c r="B51" s="33" t="s">
        <v>49</v>
      </c>
      <c r="C51" s="60">
        <f t="shared" ref="C51:H51" si="13">C52+C82+C72+C74+C91+C85+C78+C94</f>
        <v>19361533544</v>
      </c>
      <c r="D51" s="60">
        <f t="shared" si="13"/>
        <v>1231842776.5300002</v>
      </c>
      <c r="E51" s="60">
        <f t="shared" si="13"/>
        <v>20593376320.530003</v>
      </c>
      <c r="F51" s="60">
        <f t="shared" si="13"/>
        <v>19615998457.580006</v>
      </c>
      <c r="G51" s="60">
        <f t="shared" si="13"/>
        <v>19376854053.660004</v>
      </c>
      <c r="H51" s="61">
        <f t="shared" si="13"/>
        <v>977377862.94999862</v>
      </c>
    </row>
    <row r="52" spans="1:8" s="36" customFormat="1" ht="15">
      <c r="A52" s="34"/>
      <c r="B52" s="35" t="s">
        <v>50</v>
      </c>
      <c r="C52" s="62">
        <f>SUM(C53:C71)</f>
        <v>11235443182</v>
      </c>
      <c r="D52" s="62">
        <f t="shared" ref="D52:H52" si="14">SUM(D53:D71)</f>
        <v>1357937936.079998</v>
      </c>
      <c r="E52" s="62">
        <f t="shared" si="14"/>
        <v>12593381118.08</v>
      </c>
      <c r="F52" s="62">
        <f t="shared" si="14"/>
        <v>11619470730.300003</v>
      </c>
      <c r="G52" s="62">
        <f t="shared" si="14"/>
        <v>11601192436.480003</v>
      </c>
      <c r="H52" s="63">
        <f t="shared" si="14"/>
        <v>973910387.77999771</v>
      </c>
    </row>
    <row r="53" spans="1:8" s="38" customFormat="1">
      <c r="A53" s="71"/>
      <c r="B53" s="37" t="s">
        <v>51</v>
      </c>
      <c r="C53" s="64">
        <v>8488087231</v>
      </c>
      <c r="D53" s="64">
        <f t="shared" ref="D53:D71" si="15">E53-C53</f>
        <v>-166195664.94000053</v>
      </c>
      <c r="E53" s="64">
        <v>8321891566.0599995</v>
      </c>
      <c r="F53" s="64">
        <v>7601547778.3299999</v>
      </c>
      <c r="G53" s="64">
        <v>7601430343.5200005</v>
      </c>
      <c r="H53" s="65">
        <f t="shared" ref="H53:H71" si="16">E53-F53</f>
        <v>720343787.72999954</v>
      </c>
    </row>
    <row r="54" spans="1:8">
      <c r="A54" s="71"/>
      <c r="B54" s="37" t="s">
        <v>52</v>
      </c>
      <c r="C54" s="64">
        <v>863710429</v>
      </c>
      <c r="D54" s="64">
        <f t="shared" si="15"/>
        <v>86320157.799999952</v>
      </c>
      <c r="E54" s="64">
        <v>950030586.79999995</v>
      </c>
      <c r="F54" s="64">
        <v>950030586.79999995</v>
      </c>
      <c r="G54" s="64">
        <v>950030586.79999995</v>
      </c>
      <c r="H54" s="65">
        <f t="shared" si="16"/>
        <v>0</v>
      </c>
    </row>
    <row r="55" spans="1:8" s="36" customFormat="1" ht="26.25">
      <c r="A55" s="71"/>
      <c r="B55" s="37" t="s">
        <v>127</v>
      </c>
      <c r="C55" s="64">
        <v>56163697</v>
      </c>
      <c r="D55" s="64">
        <f t="shared" si="15"/>
        <v>-3865629</v>
      </c>
      <c r="E55" s="64">
        <v>52298068</v>
      </c>
      <c r="F55" s="64">
        <v>52298068</v>
      </c>
      <c r="G55" s="64">
        <v>50297731</v>
      </c>
      <c r="H55" s="65">
        <f t="shared" si="16"/>
        <v>0</v>
      </c>
    </row>
    <row r="56" spans="1:8" ht="25.5">
      <c r="A56" s="71"/>
      <c r="B56" s="37" t="s">
        <v>53</v>
      </c>
      <c r="C56" s="64">
        <v>357446918</v>
      </c>
      <c r="D56" s="64">
        <f t="shared" si="15"/>
        <v>34155308.499999881</v>
      </c>
      <c r="E56" s="64">
        <v>391602226.49999988</v>
      </c>
      <c r="F56" s="64">
        <v>391602226.49999988</v>
      </c>
      <c r="G56" s="64">
        <v>391602226.49999988</v>
      </c>
      <c r="H56" s="65">
        <f t="shared" si="16"/>
        <v>0</v>
      </c>
    </row>
    <row r="57" spans="1:8">
      <c r="A57" s="71"/>
      <c r="B57" s="37" t="s">
        <v>54</v>
      </c>
      <c r="C57" s="64">
        <v>333980597</v>
      </c>
      <c r="D57" s="64">
        <f t="shared" si="15"/>
        <v>81075362.030000031</v>
      </c>
      <c r="E57" s="64">
        <v>415055959.03000003</v>
      </c>
      <c r="F57" s="64">
        <v>415055959.03000003</v>
      </c>
      <c r="G57" s="64">
        <v>415055959.03000003</v>
      </c>
      <c r="H57" s="65">
        <f t="shared" si="16"/>
        <v>0</v>
      </c>
    </row>
    <row r="58" spans="1:8" s="36" customFormat="1" ht="15">
      <c r="A58" s="71"/>
      <c r="B58" s="37" t="s">
        <v>55</v>
      </c>
      <c r="C58" s="64">
        <v>120339927</v>
      </c>
      <c r="D58" s="64">
        <f t="shared" si="15"/>
        <v>19566640</v>
      </c>
      <c r="E58" s="64">
        <v>139906567</v>
      </c>
      <c r="F58" s="64">
        <v>139906567</v>
      </c>
      <c r="G58" s="64">
        <v>139906567</v>
      </c>
      <c r="H58" s="65">
        <f t="shared" si="16"/>
        <v>0</v>
      </c>
    </row>
    <row r="59" spans="1:8">
      <c r="A59" s="71"/>
      <c r="B59" s="37" t="s">
        <v>56</v>
      </c>
      <c r="C59" s="64">
        <v>87516367</v>
      </c>
      <c r="D59" s="64">
        <f t="shared" si="15"/>
        <v>45210041.150000021</v>
      </c>
      <c r="E59" s="64">
        <v>132726408.15000002</v>
      </c>
      <c r="F59" s="64">
        <v>124850663.15000002</v>
      </c>
      <c r="G59" s="64">
        <v>122049204.37</v>
      </c>
      <c r="H59" s="65">
        <f t="shared" si="16"/>
        <v>7875745</v>
      </c>
    </row>
    <row r="60" spans="1:8">
      <c r="A60" s="71"/>
      <c r="B60" s="37" t="s">
        <v>57</v>
      </c>
      <c r="C60" s="64">
        <v>80584815</v>
      </c>
      <c r="D60" s="64">
        <f t="shared" si="15"/>
        <v>-29960835.31000001</v>
      </c>
      <c r="E60" s="64">
        <v>50623979.68999999</v>
      </c>
      <c r="F60" s="64">
        <v>50623979.68999999</v>
      </c>
      <c r="G60" s="64">
        <v>49798545.099999994</v>
      </c>
      <c r="H60" s="65">
        <f t="shared" si="16"/>
        <v>0</v>
      </c>
    </row>
    <row r="61" spans="1:8">
      <c r="A61" s="71"/>
      <c r="B61" s="37" t="s">
        <v>58</v>
      </c>
      <c r="C61" s="64">
        <v>127921447</v>
      </c>
      <c r="D61" s="64">
        <f t="shared" si="15"/>
        <v>2189535.0000000447</v>
      </c>
      <c r="E61" s="64">
        <v>130110982.00000004</v>
      </c>
      <c r="F61" s="64">
        <v>130110982.00000004</v>
      </c>
      <c r="G61" s="64">
        <v>127920699.00000004</v>
      </c>
      <c r="H61" s="65">
        <f t="shared" si="16"/>
        <v>0</v>
      </c>
    </row>
    <row r="62" spans="1:8">
      <c r="A62" s="72"/>
      <c r="B62" s="37" t="s">
        <v>59</v>
      </c>
      <c r="C62" s="64">
        <v>54109310</v>
      </c>
      <c r="D62" s="64">
        <f t="shared" si="15"/>
        <v>3469307.5099999905</v>
      </c>
      <c r="E62" s="64">
        <v>57578617.50999999</v>
      </c>
      <c r="F62" s="64">
        <v>57578617.50999999</v>
      </c>
      <c r="G62" s="64">
        <v>56309558.509999976</v>
      </c>
      <c r="H62" s="65">
        <f t="shared" si="16"/>
        <v>0</v>
      </c>
    </row>
    <row r="63" spans="1:8">
      <c r="A63" s="71"/>
      <c r="B63" s="37" t="s">
        <v>60</v>
      </c>
      <c r="C63" s="64">
        <v>156226503</v>
      </c>
      <c r="D63" s="64">
        <f t="shared" si="15"/>
        <v>2580718.0000000298</v>
      </c>
      <c r="E63" s="64">
        <v>158807221.00000003</v>
      </c>
      <c r="F63" s="64">
        <v>158807221.00000003</v>
      </c>
      <c r="G63" s="64">
        <v>158807221.00000003</v>
      </c>
      <c r="H63" s="65">
        <f t="shared" si="16"/>
        <v>0</v>
      </c>
    </row>
    <row r="64" spans="1:8">
      <c r="A64" s="71"/>
      <c r="B64" s="42" t="s">
        <v>61</v>
      </c>
      <c r="C64" s="64">
        <v>43602161</v>
      </c>
      <c r="D64" s="64">
        <f t="shared" si="15"/>
        <v>980327533.50999856</v>
      </c>
      <c r="E64" s="64">
        <v>1023929694.5099986</v>
      </c>
      <c r="F64" s="64">
        <v>778955199.49000037</v>
      </c>
      <c r="G64" s="64">
        <v>777620013.66000021</v>
      </c>
      <c r="H64" s="65">
        <f t="shared" si="16"/>
        <v>244974495.01999819</v>
      </c>
    </row>
    <row r="65" spans="1:8">
      <c r="A65" s="71"/>
      <c r="B65" s="42" t="s">
        <v>62</v>
      </c>
      <c r="C65" s="64">
        <v>50063898</v>
      </c>
      <c r="D65" s="64">
        <f t="shared" si="15"/>
        <v>-15269213.630000003</v>
      </c>
      <c r="E65" s="64">
        <v>34794684.369999997</v>
      </c>
      <c r="F65" s="64">
        <v>34794684.369999997</v>
      </c>
      <c r="G65" s="64">
        <v>34794684.369999997</v>
      </c>
      <c r="H65" s="65">
        <f t="shared" si="16"/>
        <v>0</v>
      </c>
    </row>
    <row r="66" spans="1:8">
      <c r="A66" s="73"/>
      <c r="B66" s="37" t="s">
        <v>63</v>
      </c>
      <c r="C66" s="64">
        <v>44945175</v>
      </c>
      <c r="D66" s="64">
        <f t="shared" si="15"/>
        <v>28704977.069999993</v>
      </c>
      <c r="E66" s="64">
        <v>73650152.069999993</v>
      </c>
      <c r="F66" s="64">
        <v>73650152.069999993</v>
      </c>
      <c r="G66" s="64">
        <v>73650152.069999993</v>
      </c>
      <c r="H66" s="65">
        <f t="shared" si="16"/>
        <v>0</v>
      </c>
    </row>
    <row r="67" spans="1:8">
      <c r="A67" s="71"/>
      <c r="B67" s="42" t="s">
        <v>64</v>
      </c>
      <c r="C67" s="64">
        <v>39865633</v>
      </c>
      <c r="D67" s="64">
        <f t="shared" si="15"/>
        <v>6356185.9999999925</v>
      </c>
      <c r="E67" s="64">
        <v>46221818.999999993</v>
      </c>
      <c r="F67" s="64">
        <v>46221818.969999991</v>
      </c>
      <c r="G67" s="64">
        <v>45571002.499999985</v>
      </c>
      <c r="H67" s="65">
        <f t="shared" si="16"/>
        <v>3.0000001192092896E-2</v>
      </c>
    </row>
    <row r="68" spans="1:8">
      <c r="A68" s="71"/>
      <c r="B68" s="37" t="s">
        <v>65</v>
      </c>
      <c r="C68" s="64">
        <v>32828250</v>
      </c>
      <c r="D68" s="64">
        <f t="shared" si="15"/>
        <v>2965197.6700000092</v>
      </c>
      <c r="E68" s="64">
        <v>35793447.670000009</v>
      </c>
      <c r="F68" s="64">
        <v>35077087.670000009</v>
      </c>
      <c r="G68" s="64">
        <v>34910958.670000002</v>
      </c>
      <c r="H68" s="65">
        <f t="shared" si="16"/>
        <v>716360</v>
      </c>
    </row>
    <row r="69" spans="1:8">
      <c r="A69" s="73"/>
      <c r="B69" s="37" t="s">
        <v>66</v>
      </c>
      <c r="C69" s="64">
        <v>21105819</v>
      </c>
      <c r="D69" s="64">
        <f t="shared" si="15"/>
        <v>16006404.589999989</v>
      </c>
      <c r="E69" s="64">
        <v>37112223.589999989</v>
      </c>
      <c r="F69" s="64">
        <v>37112223.589999989</v>
      </c>
      <c r="G69" s="64">
        <v>36682875.849999994</v>
      </c>
      <c r="H69" s="65">
        <f t="shared" si="16"/>
        <v>0</v>
      </c>
    </row>
    <row r="70" spans="1:8">
      <c r="A70" s="73"/>
      <c r="B70" s="42" t="s">
        <v>67</v>
      </c>
      <c r="C70" s="64">
        <v>12000000</v>
      </c>
      <c r="D70" s="64">
        <f t="shared" si="15"/>
        <v>1247166.0900000036</v>
      </c>
      <c r="E70" s="64">
        <v>13247166.090000004</v>
      </c>
      <c r="F70" s="64">
        <v>13247166.090000004</v>
      </c>
      <c r="G70" s="64">
        <v>12975861.360000003</v>
      </c>
      <c r="H70" s="65">
        <f t="shared" si="16"/>
        <v>0</v>
      </c>
    </row>
    <row r="71" spans="1:8">
      <c r="A71" s="73"/>
      <c r="B71" s="42" t="s">
        <v>68</v>
      </c>
      <c r="C71" s="64">
        <v>264945005</v>
      </c>
      <c r="D71" s="64">
        <f t="shared" si="15"/>
        <v>263054744.04000008</v>
      </c>
      <c r="E71" s="64">
        <v>527999749.04000008</v>
      </c>
      <c r="F71" s="64">
        <v>527999749.04000008</v>
      </c>
      <c r="G71" s="64">
        <v>521778246.17000002</v>
      </c>
      <c r="H71" s="65">
        <f t="shared" si="16"/>
        <v>0</v>
      </c>
    </row>
    <row r="72" spans="1:8">
      <c r="A72" s="34"/>
      <c r="B72" s="35" t="s">
        <v>69</v>
      </c>
      <c r="C72" s="62">
        <f t="shared" ref="C72:H72" si="17">SUM(C73:C73)</f>
        <v>4679790203</v>
      </c>
      <c r="D72" s="62">
        <f t="shared" si="17"/>
        <v>-377895572.63999748</v>
      </c>
      <c r="E72" s="62">
        <f t="shared" si="17"/>
        <v>4301894630.3600025</v>
      </c>
      <c r="F72" s="62">
        <f t="shared" si="17"/>
        <v>4299413728.7000017</v>
      </c>
      <c r="G72" s="62">
        <f t="shared" si="17"/>
        <v>4154390144.1200023</v>
      </c>
      <c r="H72" s="63">
        <f t="shared" si="17"/>
        <v>2480901.6600008011</v>
      </c>
    </row>
    <row r="73" spans="1:8" s="38" customFormat="1">
      <c r="A73" s="71"/>
      <c r="B73" s="37" t="s">
        <v>70</v>
      </c>
      <c r="C73" s="64">
        <v>4679790203</v>
      </c>
      <c r="D73" s="64">
        <f>E73-C73</f>
        <v>-377895572.63999748</v>
      </c>
      <c r="E73" s="64">
        <v>4301894630.3600025</v>
      </c>
      <c r="F73" s="64">
        <v>4299413728.7000017</v>
      </c>
      <c r="G73" s="64">
        <v>4154390144.1200023</v>
      </c>
      <c r="H73" s="65">
        <f>E73-F73</f>
        <v>2480901.6600008011</v>
      </c>
    </row>
    <row r="74" spans="1:8">
      <c r="A74" s="34"/>
      <c r="B74" s="35" t="s">
        <v>71</v>
      </c>
      <c r="C74" s="62">
        <f t="shared" ref="C74:H74" si="18">SUM(C75:C77)</f>
        <v>146785509</v>
      </c>
      <c r="D74" s="62">
        <f t="shared" si="18"/>
        <v>282512.08999998868</v>
      </c>
      <c r="E74" s="62">
        <f t="shared" si="18"/>
        <v>147068021.08999997</v>
      </c>
      <c r="F74" s="62">
        <f t="shared" si="18"/>
        <v>147067966.48999998</v>
      </c>
      <c r="G74" s="62">
        <f t="shared" si="18"/>
        <v>142395304.70999998</v>
      </c>
      <c r="H74" s="63">
        <f t="shared" si="18"/>
        <v>54.600000001490116</v>
      </c>
    </row>
    <row r="75" spans="1:8">
      <c r="A75" s="71"/>
      <c r="B75" s="37" t="s">
        <v>72</v>
      </c>
      <c r="C75" s="64">
        <v>107779681</v>
      </c>
      <c r="D75" s="64">
        <f t="shared" ref="D75:D77" si="19">E75-C75</f>
        <v>1069047.8299999982</v>
      </c>
      <c r="E75" s="64">
        <v>108848728.83</v>
      </c>
      <c r="F75" s="64">
        <v>108848728.83</v>
      </c>
      <c r="G75" s="64">
        <v>105621753.79999998</v>
      </c>
      <c r="H75" s="65">
        <f t="shared" ref="H75:H77" si="20">E75-F75</f>
        <v>0</v>
      </c>
    </row>
    <row r="76" spans="1:8" ht="25.5">
      <c r="A76" s="71"/>
      <c r="B76" s="43" t="s">
        <v>73</v>
      </c>
      <c r="C76" s="64">
        <v>39005828</v>
      </c>
      <c r="D76" s="64">
        <f t="shared" si="19"/>
        <v>-786535.74000000954</v>
      </c>
      <c r="E76" s="64">
        <v>38219292.25999999</v>
      </c>
      <c r="F76" s="64">
        <v>38219237.659999989</v>
      </c>
      <c r="G76" s="64">
        <v>36773550.909999996</v>
      </c>
      <c r="H76" s="65">
        <f t="shared" si="20"/>
        <v>54.600000001490116</v>
      </c>
    </row>
    <row r="77" spans="1:8" ht="25.5">
      <c r="A77" s="71"/>
      <c r="B77" s="43" t="s">
        <v>74</v>
      </c>
      <c r="C77" s="64">
        <v>0</v>
      </c>
      <c r="D77" s="64">
        <f t="shared" si="19"/>
        <v>0</v>
      </c>
      <c r="E77" s="64">
        <v>0</v>
      </c>
      <c r="F77" s="64">
        <v>0</v>
      </c>
      <c r="G77" s="64">
        <v>0</v>
      </c>
      <c r="H77" s="65">
        <f t="shared" si="20"/>
        <v>0</v>
      </c>
    </row>
    <row r="78" spans="1:8">
      <c r="A78" s="34"/>
      <c r="B78" s="35" t="s">
        <v>75</v>
      </c>
      <c r="C78" s="62">
        <f t="shared" ref="C78:H78" si="21">SUM(C79:C81)</f>
        <v>815105574</v>
      </c>
      <c r="D78" s="62">
        <f t="shared" si="21"/>
        <v>-373843028.68000019</v>
      </c>
      <c r="E78" s="62">
        <f t="shared" si="21"/>
        <v>441262545.31999981</v>
      </c>
      <c r="F78" s="62">
        <f t="shared" si="21"/>
        <v>441262545.31999981</v>
      </c>
      <c r="G78" s="62">
        <f t="shared" si="21"/>
        <v>403811730.60999978</v>
      </c>
      <c r="H78" s="63">
        <f t="shared" si="21"/>
        <v>0</v>
      </c>
    </row>
    <row r="79" spans="1:8" ht="25.5" customHeight="1">
      <c r="A79" s="76"/>
      <c r="B79" s="42" t="s">
        <v>76</v>
      </c>
      <c r="C79" s="64">
        <v>0</v>
      </c>
      <c r="D79" s="64">
        <f t="shared" ref="D79:D81" si="22">E79-C79</f>
        <v>51163154.259999998</v>
      </c>
      <c r="E79" s="64">
        <v>51163154.259999998</v>
      </c>
      <c r="F79" s="64">
        <v>51163154.259999998</v>
      </c>
      <c r="G79" s="64">
        <v>51163154.259999998</v>
      </c>
      <c r="H79" s="65">
        <f t="shared" ref="H79:H81" si="23">E79-F79</f>
        <v>0</v>
      </c>
    </row>
    <row r="80" spans="1:8" ht="20.25" customHeight="1">
      <c r="A80" s="77"/>
      <c r="B80" s="37" t="s">
        <v>77</v>
      </c>
      <c r="C80" s="64">
        <v>717591282</v>
      </c>
      <c r="D80" s="64">
        <f t="shared" si="22"/>
        <v>-398301145.47000021</v>
      </c>
      <c r="E80" s="64">
        <v>319290136.52999979</v>
      </c>
      <c r="F80" s="64">
        <v>319290136.52999979</v>
      </c>
      <c r="G80" s="64">
        <v>283248687.15999979</v>
      </c>
      <c r="H80" s="65">
        <f t="shared" si="23"/>
        <v>0</v>
      </c>
    </row>
    <row r="81" spans="1:8" s="41" customFormat="1">
      <c r="A81" s="78"/>
      <c r="B81" s="37" t="s">
        <v>78</v>
      </c>
      <c r="C81" s="64">
        <v>97514292</v>
      </c>
      <c r="D81" s="64">
        <f t="shared" si="22"/>
        <v>-26705037.469999984</v>
      </c>
      <c r="E81" s="64">
        <v>70809254.530000016</v>
      </c>
      <c r="F81" s="64">
        <v>70809254.530000016</v>
      </c>
      <c r="G81" s="64">
        <v>69399889.189999998</v>
      </c>
      <c r="H81" s="65">
        <f t="shared" si="23"/>
        <v>0</v>
      </c>
    </row>
    <row r="82" spans="1:8">
      <c r="A82" s="34"/>
      <c r="B82" s="35" t="s">
        <v>79</v>
      </c>
      <c r="C82" s="62">
        <f t="shared" ref="C82:H82" si="24">SUM(C83:C84)</f>
        <v>28049957</v>
      </c>
      <c r="D82" s="62">
        <f t="shared" si="24"/>
        <v>453287954.11999995</v>
      </c>
      <c r="E82" s="62">
        <f t="shared" si="24"/>
        <v>481337911.11999995</v>
      </c>
      <c r="F82" s="62">
        <f t="shared" si="24"/>
        <v>481337911.11999995</v>
      </c>
      <c r="G82" s="62">
        <f t="shared" si="24"/>
        <v>467337911.11999995</v>
      </c>
      <c r="H82" s="63">
        <f t="shared" si="24"/>
        <v>0</v>
      </c>
    </row>
    <row r="83" spans="1:8">
      <c r="A83" s="71"/>
      <c r="B83" s="37" t="s">
        <v>80</v>
      </c>
      <c r="C83" s="64">
        <v>0</v>
      </c>
      <c r="D83" s="64">
        <f t="shared" ref="D83:D84" si="25">E83-C83</f>
        <v>425107686.17999995</v>
      </c>
      <c r="E83" s="64">
        <v>425107686.17999995</v>
      </c>
      <c r="F83" s="64">
        <v>425107686.17999995</v>
      </c>
      <c r="G83" s="64">
        <v>411107686.17999995</v>
      </c>
      <c r="H83" s="65">
        <f t="shared" ref="H83:H84" si="26">E83-F83</f>
        <v>0</v>
      </c>
    </row>
    <row r="84" spans="1:8" s="41" customFormat="1">
      <c r="A84" s="71"/>
      <c r="B84" s="37" t="s">
        <v>81</v>
      </c>
      <c r="C84" s="64">
        <v>28049957</v>
      </c>
      <c r="D84" s="64">
        <f t="shared" si="25"/>
        <v>28180267.939999998</v>
      </c>
      <c r="E84" s="64">
        <v>56230224.939999998</v>
      </c>
      <c r="F84" s="64">
        <v>56230224.939999998</v>
      </c>
      <c r="G84" s="64">
        <v>56230224.939999998</v>
      </c>
      <c r="H84" s="65">
        <f t="shared" si="26"/>
        <v>0</v>
      </c>
    </row>
    <row r="85" spans="1:8">
      <c r="A85" s="34"/>
      <c r="B85" s="35" t="s">
        <v>82</v>
      </c>
      <c r="C85" s="62">
        <f t="shared" ref="C85:H85" si="27">SUM(C86:C90)</f>
        <v>1737093613</v>
      </c>
      <c r="D85" s="62">
        <f t="shared" si="27"/>
        <v>97923524.389999807</v>
      </c>
      <c r="E85" s="62">
        <f t="shared" si="27"/>
        <v>1835017137.3899999</v>
      </c>
      <c r="F85" s="62">
        <f t="shared" si="27"/>
        <v>1835017137.3899999</v>
      </c>
      <c r="G85" s="62">
        <f t="shared" si="27"/>
        <v>1816569529.6599998</v>
      </c>
      <c r="H85" s="63">
        <f t="shared" si="27"/>
        <v>0</v>
      </c>
    </row>
    <row r="86" spans="1:8" ht="25.5">
      <c r="A86" s="71"/>
      <c r="B86" s="37" t="s">
        <v>83</v>
      </c>
      <c r="C86" s="64">
        <v>1490409075</v>
      </c>
      <c r="D86" s="64">
        <f t="shared" ref="D86:D90" si="28">E86-C86</f>
        <v>6583918.9499998093</v>
      </c>
      <c r="E86" s="64">
        <v>1496992993.9499998</v>
      </c>
      <c r="F86" s="64">
        <v>1496992993.9499998</v>
      </c>
      <c r="G86" s="64">
        <v>1482122262.03</v>
      </c>
      <c r="H86" s="65">
        <f t="shared" ref="H86:H90" si="29">E86-F86</f>
        <v>0</v>
      </c>
    </row>
    <row r="87" spans="1:8">
      <c r="A87" s="71"/>
      <c r="B87" s="37" t="s">
        <v>84</v>
      </c>
      <c r="C87" s="64">
        <v>55901559</v>
      </c>
      <c r="D87" s="64">
        <f t="shared" si="28"/>
        <v>12358216.379999995</v>
      </c>
      <c r="E87" s="64">
        <v>68259775.379999995</v>
      </c>
      <c r="F87" s="64">
        <v>68259775.379999995</v>
      </c>
      <c r="G87" s="64">
        <v>68259775.379999995</v>
      </c>
      <c r="H87" s="65">
        <f t="shared" si="29"/>
        <v>0</v>
      </c>
    </row>
    <row r="88" spans="1:8" ht="25.5">
      <c r="A88" s="71"/>
      <c r="B88" s="37" t="s">
        <v>85</v>
      </c>
      <c r="C88" s="64">
        <v>33293823</v>
      </c>
      <c r="D88" s="64">
        <f t="shared" si="28"/>
        <v>2837861.7499999851</v>
      </c>
      <c r="E88" s="64">
        <v>36131684.749999985</v>
      </c>
      <c r="F88" s="64">
        <v>36131684.749999985</v>
      </c>
      <c r="G88" s="64">
        <v>35872232.089999981</v>
      </c>
      <c r="H88" s="65">
        <f t="shared" si="29"/>
        <v>0</v>
      </c>
    </row>
    <row r="89" spans="1:8">
      <c r="A89" s="71"/>
      <c r="B89" s="37" t="s">
        <v>86</v>
      </c>
      <c r="C89" s="64">
        <v>30554733</v>
      </c>
      <c r="D89" s="64">
        <f t="shared" si="28"/>
        <v>3603666.7700000033</v>
      </c>
      <c r="E89" s="64">
        <v>34158399.770000003</v>
      </c>
      <c r="F89" s="64">
        <v>34158399.770000003</v>
      </c>
      <c r="G89" s="64">
        <v>33369986.429999985</v>
      </c>
      <c r="H89" s="65">
        <f t="shared" si="29"/>
        <v>0</v>
      </c>
    </row>
    <row r="90" spans="1:8">
      <c r="A90" s="71"/>
      <c r="B90" s="37" t="s">
        <v>87</v>
      </c>
      <c r="C90" s="64">
        <v>126934423</v>
      </c>
      <c r="D90" s="64">
        <f t="shared" si="28"/>
        <v>72539860.540000021</v>
      </c>
      <c r="E90" s="64">
        <v>199474283.54000002</v>
      </c>
      <c r="F90" s="64">
        <v>199474283.54000002</v>
      </c>
      <c r="G90" s="64">
        <v>196945273.73000008</v>
      </c>
      <c r="H90" s="65">
        <f t="shared" si="29"/>
        <v>0</v>
      </c>
    </row>
    <row r="91" spans="1:8" hidden="1">
      <c r="A91" s="34"/>
      <c r="B91" s="35" t="s">
        <v>88</v>
      </c>
      <c r="C91" s="62">
        <f t="shared" ref="C91:H91" si="30">SUM(C92:C93)</f>
        <v>0</v>
      </c>
      <c r="D91" s="62">
        <f t="shared" si="30"/>
        <v>0</v>
      </c>
      <c r="E91" s="62">
        <f t="shared" si="30"/>
        <v>0</v>
      </c>
      <c r="F91" s="62">
        <f t="shared" si="30"/>
        <v>0</v>
      </c>
      <c r="G91" s="62">
        <f t="shared" si="30"/>
        <v>0</v>
      </c>
      <c r="H91" s="63">
        <f t="shared" si="30"/>
        <v>0</v>
      </c>
    </row>
    <row r="92" spans="1:8" hidden="1">
      <c r="A92" s="71"/>
      <c r="B92" s="37"/>
      <c r="C92" s="64">
        <v>0</v>
      </c>
      <c r="D92" s="64">
        <f t="shared" ref="D92:D93" si="31">E92-C92</f>
        <v>0</v>
      </c>
      <c r="E92" s="64">
        <v>0</v>
      </c>
      <c r="F92" s="64">
        <v>0</v>
      </c>
      <c r="G92" s="64">
        <v>0</v>
      </c>
      <c r="H92" s="65">
        <f t="shared" ref="H92:H93" si="32">E92-F92</f>
        <v>0</v>
      </c>
    </row>
    <row r="93" spans="1:8" hidden="1">
      <c r="A93" s="71"/>
      <c r="B93" s="37"/>
      <c r="C93" s="64">
        <v>0</v>
      </c>
      <c r="D93" s="64">
        <f t="shared" si="31"/>
        <v>0</v>
      </c>
      <c r="E93" s="64">
        <v>0</v>
      </c>
      <c r="F93" s="64">
        <v>0</v>
      </c>
      <c r="G93" s="64">
        <v>0</v>
      </c>
      <c r="H93" s="65">
        <f t="shared" si="32"/>
        <v>0</v>
      </c>
    </row>
    <row r="94" spans="1:8">
      <c r="A94" s="34"/>
      <c r="B94" s="35" t="s">
        <v>89</v>
      </c>
      <c r="C94" s="62">
        <f t="shared" ref="C94:H94" si="33">SUM(C95:C99)</f>
        <v>719265506</v>
      </c>
      <c r="D94" s="62">
        <f t="shared" si="33"/>
        <v>74149451.169999957</v>
      </c>
      <c r="E94" s="62">
        <f t="shared" si="33"/>
        <v>793414957.16999996</v>
      </c>
      <c r="F94" s="62">
        <f t="shared" si="33"/>
        <v>792428438.25999987</v>
      </c>
      <c r="G94" s="62">
        <f t="shared" si="33"/>
        <v>791156996.95999992</v>
      </c>
      <c r="H94" s="63">
        <f t="shared" si="33"/>
        <v>986518.91000005603</v>
      </c>
    </row>
    <row r="95" spans="1:8" ht="29.25" customHeight="1">
      <c r="A95" s="71"/>
      <c r="B95" s="37" t="s">
        <v>90</v>
      </c>
      <c r="C95" s="64">
        <v>25054386</v>
      </c>
      <c r="D95" s="64">
        <f t="shared" ref="D95:D99" si="34">E95-C95</f>
        <v>-2555654</v>
      </c>
      <c r="E95" s="64">
        <v>22498732</v>
      </c>
      <c r="F95" s="64">
        <v>22498732</v>
      </c>
      <c r="G95" s="64">
        <v>22303446</v>
      </c>
      <c r="H95" s="65">
        <f t="shared" ref="H95:H99" si="35">E95-F95</f>
        <v>0</v>
      </c>
    </row>
    <row r="96" spans="1:8" ht="29.25" customHeight="1">
      <c r="A96" s="71"/>
      <c r="B96" s="37" t="s">
        <v>91</v>
      </c>
      <c r="C96" s="64">
        <v>127573092</v>
      </c>
      <c r="D96" s="64">
        <f t="shared" si="34"/>
        <v>33772015.23999998</v>
      </c>
      <c r="E96" s="64">
        <v>161345107.23999998</v>
      </c>
      <c r="F96" s="64">
        <v>160358588.32999992</v>
      </c>
      <c r="G96" s="64">
        <v>159993948.25999993</v>
      </c>
      <c r="H96" s="65">
        <f t="shared" si="35"/>
        <v>986518.91000005603</v>
      </c>
    </row>
    <row r="97" spans="1:8" ht="19.5" customHeight="1">
      <c r="A97" s="71"/>
      <c r="B97" s="37" t="s">
        <v>92</v>
      </c>
      <c r="C97" s="64">
        <v>19110020</v>
      </c>
      <c r="D97" s="64">
        <f t="shared" si="34"/>
        <v>-19110020</v>
      </c>
      <c r="E97" s="64">
        <v>0</v>
      </c>
      <c r="F97" s="64">
        <v>0</v>
      </c>
      <c r="G97" s="64">
        <v>0</v>
      </c>
      <c r="H97" s="65">
        <f t="shared" si="35"/>
        <v>0</v>
      </c>
    </row>
    <row r="98" spans="1:8" ht="19.5" customHeight="1">
      <c r="A98" s="71"/>
      <c r="B98" s="37" t="s">
        <v>93</v>
      </c>
      <c r="C98" s="64">
        <v>547528008</v>
      </c>
      <c r="D98" s="64">
        <f t="shared" si="34"/>
        <v>37049348</v>
      </c>
      <c r="E98" s="64">
        <v>584577356</v>
      </c>
      <c r="F98" s="64">
        <v>584577356</v>
      </c>
      <c r="G98" s="64">
        <v>584577356</v>
      </c>
      <c r="H98" s="65">
        <f t="shared" si="35"/>
        <v>0</v>
      </c>
    </row>
    <row r="99" spans="1:8" s="30" customFormat="1" ht="26.25">
      <c r="A99" s="71"/>
      <c r="B99" s="37" t="s">
        <v>94</v>
      </c>
      <c r="C99" s="64">
        <v>0</v>
      </c>
      <c r="D99" s="64">
        <f t="shared" si="34"/>
        <v>24993761.929999981</v>
      </c>
      <c r="E99" s="64">
        <v>24993761.929999981</v>
      </c>
      <c r="F99" s="64">
        <v>24993761.929999981</v>
      </c>
      <c r="G99" s="64">
        <v>24282246.699999984</v>
      </c>
      <c r="H99" s="65">
        <f t="shared" si="35"/>
        <v>0</v>
      </c>
    </row>
    <row r="100" spans="1:8" s="30" customFormat="1" ht="21.75" customHeight="1">
      <c r="A100" s="34"/>
      <c r="B100" s="33" t="s">
        <v>95</v>
      </c>
      <c r="C100" s="60">
        <v>0</v>
      </c>
      <c r="D100" s="60">
        <v>0</v>
      </c>
      <c r="E100" s="60">
        <v>0</v>
      </c>
      <c r="F100" s="60">
        <v>0</v>
      </c>
      <c r="G100" s="60">
        <v>0</v>
      </c>
      <c r="H100" s="61">
        <v>0</v>
      </c>
    </row>
    <row r="101" spans="1:8" s="30" customFormat="1" ht="42" customHeight="1">
      <c r="A101" s="34"/>
      <c r="B101" s="32" t="s">
        <v>96</v>
      </c>
      <c r="C101" s="58">
        <f t="shared" ref="C101:H101" si="36">C102+C106</f>
        <v>0</v>
      </c>
      <c r="D101" s="58">
        <f t="shared" si="36"/>
        <v>0</v>
      </c>
      <c r="E101" s="58">
        <f t="shared" si="36"/>
        <v>0</v>
      </c>
      <c r="F101" s="58">
        <f t="shared" si="36"/>
        <v>0</v>
      </c>
      <c r="G101" s="58">
        <f t="shared" si="36"/>
        <v>0</v>
      </c>
      <c r="H101" s="59">
        <f t="shared" si="36"/>
        <v>0</v>
      </c>
    </row>
    <row r="102" spans="1:8" s="30" customFormat="1" ht="25.5" customHeight="1">
      <c r="A102" s="34"/>
      <c r="B102" s="33" t="s">
        <v>97</v>
      </c>
      <c r="C102" s="60">
        <f t="shared" ref="C102:H102" si="37">C103</f>
        <v>0</v>
      </c>
      <c r="D102" s="60">
        <f t="shared" si="37"/>
        <v>0</v>
      </c>
      <c r="E102" s="60">
        <f t="shared" si="37"/>
        <v>0</v>
      </c>
      <c r="F102" s="60">
        <f t="shared" si="37"/>
        <v>0</v>
      </c>
      <c r="G102" s="60">
        <f t="shared" si="37"/>
        <v>0</v>
      </c>
      <c r="H102" s="61">
        <f t="shared" si="37"/>
        <v>0</v>
      </c>
    </row>
    <row r="103" spans="1:8" s="30" customFormat="1" ht="15">
      <c r="A103" s="34"/>
      <c r="B103" s="35" t="s">
        <v>98</v>
      </c>
      <c r="C103" s="62">
        <f t="shared" ref="C103:H103" si="38">SUM(C104:C105)</f>
        <v>0</v>
      </c>
      <c r="D103" s="62">
        <f t="shared" si="38"/>
        <v>0</v>
      </c>
      <c r="E103" s="62">
        <f t="shared" si="38"/>
        <v>0</v>
      </c>
      <c r="F103" s="62">
        <f t="shared" si="38"/>
        <v>0</v>
      </c>
      <c r="G103" s="62">
        <f t="shared" si="38"/>
        <v>0</v>
      </c>
      <c r="H103" s="63">
        <f t="shared" si="38"/>
        <v>0</v>
      </c>
    </row>
    <row r="104" spans="1:8" s="30" customFormat="1" ht="15" hidden="1">
      <c r="A104" s="71"/>
      <c r="B104" s="37"/>
      <c r="C104" s="64">
        <v>0</v>
      </c>
      <c r="D104" s="64">
        <f t="shared" ref="D104:D105" si="39">E104-C104</f>
        <v>0</v>
      </c>
      <c r="E104" s="64">
        <v>0</v>
      </c>
      <c r="F104" s="64">
        <v>0</v>
      </c>
      <c r="G104" s="64">
        <v>0</v>
      </c>
      <c r="H104" s="65">
        <f t="shared" ref="H104:H105" si="40">E104-F104</f>
        <v>0</v>
      </c>
    </row>
    <row r="105" spans="1:8" ht="18.75" hidden="1" customHeight="1">
      <c r="A105" s="76"/>
      <c r="B105" s="42"/>
      <c r="C105" s="64">
        <v>0</v>
      </c>
      <c r="D105" s="64">
        <f t="shared" si="39"/>
        <v>0</v>
      </c>
      <c r="E105" s="64">
        <v>0</v>
      </c>
      <c r="F105" s="64">
        <v>0</v>
      </c>
      <c r="G105" s="64">
        <v>0</v>
      </c>
      <c r="H105" s="65">
        <f t="shared" si="40"/>
        <v>0</v>
      </c>
    </row>
    <row r="106" spans="1:8" s="30" customFormat="1" ht="31.5" customHeight="1">
      <c r="A106" s="34"/>
      <c r="B106" s="33" t="s">
        <v>99</v>
      </c>
      <c r="C106" s="60">
        <v>0</v>
      </c>
      <c r="D106" s="60">
        <v>0</v>
      </c>
      <c r="E106" s="60">
        <v>0</v>
      </c>
      <c r="F106" s="60">
        <v>0</v>
      </c>
      <c r="G106" s="60">
        <v>0</v>
      </c>
      <c r="H106" s="61">
        <v>0</v>
      </c>
    </row>
    <row r="107" spans="1:8" s="30" customFormat="1" ht="15">
      <c r="A107" s="34"/>
      <c r="B107" s="31" t="s">
        <v>100</v>
      </c>
      <c r="C107" s="56">
        <f t="shared" ref="C107:H107" si="41">C108+C109+C113</f>
        <v>11004280</v>
      </c>
      <c r="D107" s="56">
        <f t="shared" si="41"/>
        <v>579787.88999999501</v>
      </c>
      <c r="E107" s="56">
        <f t="shared" si="41"/>
        <v>11584067.889999995</v>
      </c>
      <c r="F107" s="56">
        <f t="shared" si="41"/>
        <v>11584067.889999995</v>
      </c>
      <c r="G107" s="56">
        <f t="shared" si="41"/>
        <v>11412583.099999996</v>
      </c>
      <c r="H107" s="57">
        <f t="shared" si="41"/>
        <v>0</v>
      </c>
    </row>
    <row r="108" spans="1:8" s="30" customFormat="1" ht="26.25">
      <c r="A108" s="34"/>
      <c r="B108" s="32" t="s">
        <v>101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9">
        <v>0</v>
      </c>
    </row>
    <row r="109" spans="1:8" ht="25.5">
      <c r="A109" s="34"/>
      <c r="B109" s="32" t="s">
        <v>102</v>
      </c>
      <c r="C109" s="58">
        <f>C110</f>
        <v>11004280</v>
      </c>
      <c r="D109" s="58">
        <f t="shared" ref="D109:H110" si="42">D110</f>
        <v>579787.88999999501</v>
      </c>
      <c r="E109" s="58">
        <f t="shared" si="42"/>
        <v>11584067.889999995</v>
      </c>
      <c r="F109" s="58">
        <f t="shared" si="42"/>
        <v>11584067.889999995</v>
      </c>
      <c r="G109" s="58">
        <f t="shared" si="42"/>
        <v>11412583.099999996</v>
      </c>
      <c r="H109" s="59">
        <f t="shared" si="42"/>
        <v>0</v>
      </c>
    </row>
    <row r="110" spans="1:8" ht="25.5">
      <c r="A110" s="34"/>
      <c r="B110" s="33" t="s">
        <v>103</v>
      </c>
      <c r="C110" s="60">
        <f>C111</f>
        <v>11004280</v>
      </c>
      <c r="D110" s="60">
        <f t="shared" si="42"/>
        <v>579787.88999999501</v>
      </c>
      <c r="E110" s="60">
        <f t="shared" si="42"/>
        <v>11584067.889999995</v>
      </c>
      <c r="F110" s="60">
        <f t="shared" si="42"/>
        <v>11584067.889999995</v>
      </c>
      <c r="G110" s="60">
        <f t="shared" si="42"/>
        <v>11412583.099999996</v>
      </c>
      <c r="H110" s="61">
        <f t="shared" si="42"/>
        <v>0</v>
      </c>
    </row>
    <row r="111" spans="1:8" s="30" customFormat="1" ht="15">
      <c r="A111" s="34"/>
      <c r="B111" s="35" t="s">
        <v>104</v>
      </c>
      <c r="C111" s="62">
        <f>C112</f>
        <v>11004280</v>
      </c>
      <c r="D111" s="62">
        <f>D112</f>
        <v>579787.88999999501</v>
      </c>
      <c r="E111" s="62">
        <f>E112</f>
        <v>11584067.889999995</v>
      </c>
      <c r="F111" s="62">
        <f>F112</f>
        <v>11584067.889999995</v>
      </c>
      <c r="G111" s="62">
        <f>G112</f>
        <v>11412583.099999996</v>
      </c>
      <c r="H111" s="63">
        <f>H112</f>
        <v>0</v>
      </c>
    </row>
    <row r="112" spans="1:8" ht="25.5">
      <c r="A112" s="73"/>
      <c r="B112" s="37" t="s">
        <v>105</v>
      </c>
      <c r="C112" s="64">
        <v>11004280</v>
      </c>
      <c r="D112" s="64">
        <f>E112-C112</f>
        <v>579787.88999999501</v>
      </c>
      <c r="E112" s="64">
        <v>11584067.889999995</v>
      </c>
      <c r="F112" s="64">
        <v>11584067.889999995</v>
      </c>
      <c r="G112" s="64">
        <v>11412583.099999996</v>
      </c>
      <c r="H112" s="65">
        <f>E112-F112</f>
        <v>0</v>
      </c>
    </row>
    <row r="113" spans="1:8" ht="25.5">
      <c r="A113" s="34"/>
      <c r="B113" s="32" t="s">
        <v>106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9">
        <v>0</v>
      </c>
    </row>
    <row r="114" spans="1:8">
      <c r="A114" s="34"/>
      <c r="B114" s="29" t="s">
        <v>107</v>
      </c>
      <c r="C114" s="53">
        <f>C115</f>
        <v>7715132034</v>
      </c>
      <c r="D114" s="54">
        <f t="shared" ref="D114:H115" si="43">D115</f>
        <v>92668928.300000191</v>
      </c>
      <c r="E114" s="54">
        <f t="shared" si="43"/>
        <v>7807800962.3000002</v>
      </c>
      <c r="F114" s="54">
        <f t="shared" si="43"/>
        <v>7807800962.3000002</v>
      </c>
      <c r="G114" s="54">
        <f t="shared" si="43"/>
        <v>7807800962.3000002</v>
      </c>
      <c r="H114" s="55">
        <f t="shared" si="43"/>
        <v>0</v>
      </c>
    </row>
    <row r="115" spans="1:8">
      <c r="A115" s="34"/>
      <c r="B115" s="31" t="s">
        <v>108</v>
      </c>
      <c r="C115" s="56">
        <f>C116</f>
        <v>7715132034</v>
      </c>
      <c r="D115" s="56">
        <f t="shared" si="43"/>
        <v>92668928.300000191</v>
      </c>
      <c r="E115" s="56">
        <f t="shared" si="43"/>
        <v>7807800962.3000002</v>
      </c>
      <c r="F115" s="56">
        <f t="shared" si="43"/>
        <v>7807800962.3000002</v>
      </c>
      <c r="G115" s="56">
        <f t="shared" si="43"/>
        <v>7807800962.3000002</v>
      </c>
      <c r="H115" s="57">
        <f t="shared" si="43"/>
        <v>0</v>
      </c>
    </row>
    <row r="116" spans="1:8">
      <c r="A116" s="34"/>
      <c r="B116" s="32" t="s">
        <v>109</v>
      </c>
      <c r="C116" s="58">
        <f t="shared" ref="C116:H116" si="44">C117+C131</f>
        <v>7715132034</v>
      </c>
      <c r="D116" s="58">
        <f t="shared" si="44"/>
        <v>92668928.300000191</v>
      </c>
      <c r="E116" s="58">
        <f t="shared" si="44"/>
        <v>7807800962.3000002</v>
      </c>
      <c r="F116" s="58">
        <f t="shared" si="44"/>
        <v>7807800962.3000002</v>
      </c>
      <c r="G116" s="58">
        <f t="shared" si="44"/>
        <v>7807800962.3000002</v>
      </c>
      <c r="H116" s="59">
        <f t="shared" si="44"/>
        <v>0</v>
      </c>
    </row>
    <row r="117" spans="1:8">
      <c r="A117" s="34"/>
      <c r="B117" s="33" t="s">
        <v>110</v>
      </c>
      <c r="C117" s="60">
        <f t="shared" ref="C117:H117" si="45">C118</f>
        <v>7715132034</v>
      </c>
      <c r="D117" s="60">
        <f t="shared" si="45"/>
        <v>92668928.300000191</v>
      </c>
      <c r="E117" s="60">
        <f t="shared" si="45"/>
        <v>7807800962.3000002</v>
      </c>
      <c r="F117" s="60">
        <f t="shared" si="45"/>
        <v>7807800962.3000002</v>
      </c>
      <c r="G117" s="60">
        <f t="shared" si="45"/>
        <v>7807800962.3000002</v>
      </c>
      <c r="H117" s="61">
        <f t="shared" si="45"/>
        <v>0</v>
      </c>
    </row>
    <row r="118" spans="1:8">
      <c r="A118" s="34"/>
      <c r="B118" s="35" t="s">
        <v>111</v>
      </c>
      <c r="C118" s="62">
        <f>SUM(C119:C130)</f>
        <v>7715132034</v>
      </c>
      <c r="D118" s="62">
        <f t="shared" ref="D118:D132" si="46">E118-C118</f>
        <v>92668928.300000191</v>
      </c>
      <c r="E118" s="62">
        <f t="shared" ref="E118:H118" si="47">SUM(E119:E129)</f>
        <v>7807800962.3000002</v>
      </c>
      <c r="F118" s="62">
        <f t="shared" si="47"/>
        <v>7807800962.3000002</v>
      </c>
      <c r="G118" s="62">
        <f t="shared" si="47"/>
        <v>7807800962.3000002</v>
      </c>
      <c r="H118" s="63">
        <f t="shared" si="47"/>
        <v>0</v>
      </c>
    </row>
    <row r="119" spans="1:8">
      <c r="A119" s="71"/>
      <c r="B119" s="37" t="s">
        <v>112</v>
      </c>
      <c r="C119" s="64">
        <v>464648974</v>
      </c>
      <c r="D119" s="64">
        <f t="shared" si="46"/>
        <v>278701.75</v>
      </c>
      <c r="E119" s="64">
        <v>464927675.75</v>
      </c>
      <c r="F119" s="64">
        <v>464927675.75</v>
      </c>
      <c r="G119" s="64">
        <v>464927675.75</v>
      </c>
      <c r="H119" s="65">
        <f t="shared" ref="H119:H130" si="48">E119-F119</f>
        <v>0</v>
      </c>
    </row>
    <row r="120" spans="1:8">
      <c r="A120" s="71"/>
      <c r="B120" s="37" t="s">
        <v>113</v>
      </c>
      <c r="C120" s="64">
        <v>714595955</v>
      </c>
      <c r="D120" s="64">
        <f t="shared" si="46"/>
        <v>33216875.75</v>
      </c>
      <c r="E120" s="64">
        <v>747812830.75</v>
      </c>
      <c r="F120" s="64">
        <v>747812830.75</v>
      </c>
      <c r="G120" s="64">
        <v>747812830.75</v>
      </c>
      <c r="H120" s="65">
        <f t="shared" si="48"/>
        <v>0</v>
      </c>
    </row>
    <row r="121" spans="1:8">
      <c r="A121" s="71"/>
      <c r="B121" s="37" t="s">
        <v>114</v>
      </c>
      <c r="C121" s="64">
        <v>286580940</v>
      </c>
      <c r="D121" s="64">
        <f t="shared" si="46"/>
        <v>28833609</v>
      </c>
      <c r="E121" s="64">
        <v>315414549</v>
      </c>
      <c r="F121" s="64">
        <v>315414549</v>
      </c>
      <c r="G121" s="64">
        <v>315414549</v>
      </c>
      <c r="H121" s="65">
        <f t="shared" si="48"/>
        <v>0</v>
      </c>
    </row>
    <row r="122" spans="1:8">
      <c r="A122" s="71"/>
      <c r="B122" s="37" t="s">
        <v>115</v>
      </c>
      <c r="C122" s="64">
        <v>948064553</v>
      </c>
      <c r="D122" s="64">
        <f t="shared" si="46"/>
        <v>26835919</v>
      </c>
      <c r="E122" s="64">
        <v>974900472</v>
      </c>
      <c r="F122" s="64">
        <v>974900472</v>
      </c>
      <c r="G122" s="64">
        <v>974900472</v>
      </c>
      <c r="H122" s="65">
        <f t="shared" si="48"/>
        <v>0</v>
      </c>
    </row>
    <row r="123" spans="1:8">
      <c r="A123" s="71"/>
      <c r="B123" s="37" t="s">
        <v>116</v>
      </c>
      <c r="C123" s="64">
        <v>2530086369</v>
      </c>
      <c r="D123" s="64">
        <f t="shared" si="46"/>
        <v>9533024.8000001907</v>
      </c>
      <c r="E123" s="64">
        <v>2539619393.8000002</v>
      </c>
      <c r="F123" s="64">
        <v>2539619393.8000002</v>
      </c>
      <c r="G123" s="64">
        <v>2539619393.8000002</v>
      </c>
      <c r="H123" s="65">
        <f t="shared" si="48"/>
        <v>0</v>
      </c>
    </row>
    <row r="124" spans="1:8">
      <c r="A124" s="71"/>
      <c r="B124" s="37" t="s">
        <v>117</v>
      </c>
      <c r="C124" s="64">
        <v>389266889</v>
      </c>
      <c r="D124" s="64">
        <f t="shared" si="46"/>
        <v>-933599</v>
      </c>
      <c r="E124" s="64">
        <v>388333290</v>
      </c>
      <c r="F124" s="64">
        <v>388333290</v>
      </c>
      <c r="G124" s="64">
        <v>388333290</v>
      </c>
      <c r="H124" s="65">
        <f t="shared" si="48"/>
        <v>0</v>
      </c>
    </row>
    <row r="125" spans="1:8">
      <c r="A125" s="71"/>
      <c r="B125" s="37" t="s">
        <v>118</v>
      </c>
      <c r="C125" s="64">
        <v>317482833</v>
      </c>
      <c r="D125" s="64">
        <f t="shared" si="46"/>
        <v>-3945308</v>
      </c>
      <c r="E125" s="64">
        <v>313537525</v>
      </c>
      <c r="F125" s="64">
        <v>313537525</v>
      </c>
      <c r="G125" s="64">
        <v>313537525</v>
      </c>
      <c r="H125" s="65">
        <f t="shared" si="48"/>
        <v>0</v>
      </c>
    </row>
    <row r="126" spans="1:8">
      <c r="A126" s="71"/>
      <c r="B126" s="37" t="s">
        <v>119</v>
      </c>
      <c r="C126" s="64">
        <v>1057018525</v>
      </c>
      <c r="D126" s="64">
        <f t="shared" si="46"/>
        <v>39888478</v>
      </c>
      <c r="E126" s="64">
        <v>1096907003</v>
      </c>
      <c r="F126" s="64">
        <v>1096907003</v>
      </c>
      <c r="G126" s="64">
        <v>1096907003</v>
      </c>
      <c r="H126" s="65">
        <f t="shared" si="48"/>
        <v>0</v>
      </c>
    </row>
    <row r="127" spans="1:8">
      <c r="A127" s="71"/>
      <c r="B127" s="37" t="s">
        <v>120</v>
      </c>
      <c r="C127" s="64">
        <v>370309038</v>
      </c>
      <c r="D127" s="64">
        <f t="shared" si="46"/>
        <v>-3331127.5</v>
      </c>
      <c r="E127" s="64">
        <v>366977910.5</v>
      </c>
      <c r="F127" s="64">
        <v>366977910.5</v>
      </c>
      <c r="G127" s="64">
        <v>366977910.5</v>
      </c>
      <c r="H127" s="65">
        <f t="shared" si="48"/>
        <v>0</v>
      </c>
    </row>
    <row r="128" spans="1:8">
      <c r="A128" s="71"/>
      <c r="B128" s="37" t="s">
        <v>121</v>
      </c>
      <c r="C128" s="64">
        <v>355965518</v>
      </c>
      <c r="D128" s="64">
        <f t="shared" si="46"/>
        <v>2716368.5</v>
      </c>
      <c r="E128" s="64">
        <v>358681886.5</v>
      </c>
      <c r="F128" s="64">
        <v>358681886.5</v>
      </c>
      <c r="G128" s="64">
        <v>358681886.5</v>
      </c>
      <c r="H128" s="65">
        <f t="shared" si="48"/>
        <v>0</v>
      </c>
    </row>
    <row r="129" spans="1:8">
      <c r="A129" s="71"/>
      <c r="B129" s="37" t="s">
        <v>122</v>
      </c>
      <c r="C129" s="64">
        <v>244796984</v>
      </c>
      <c r="D129" s="64">
        <f t="shared" si="46"/>
        <v>-4108558</v>
      </c>
      <c r="E129" s="64">
        <v>240688426</v>
      </c>
      <c r="F129" s="64">
        <v>240688426</v>
      </c>
      <c r="G129" s="64">
        <v>240688426</v>
      </c>
      <c r="H129" s="65">
        <f t="shared" si="48"/>
        <v>0</v>
      </c>
    </row>
    <row r="130" spans="1:8">
      <c r="A130" s="71"/>
      <c r="B130" s="37" t="s">
        <v>123</v>
      </c>
      <c r="C130" s="64">
        <v>36315456</v>
      </c>
      <c r="D130" s="64">
        <f t="shared" si="46"/>
        <v>-36315456</v>
      </c>
      <c r="E130" s="64">
        <v>0</v>
      </c>
      <c r="F130" s="64">
        <v>0</v>
      </c>
      <c r="G130" s="64">
        <v>0</v>
      </c>
      <c r="H130" s="65">
        <f t="shared" si="48"/>
        <v>0</v>
      </c>
    </row>
    <row r="131" spans="1:8" ht="25.5">
      <c r="A131" s="34"/>
      <c r="B131" s="33" t="s">
        <v>49</v>
      </c>
      <c r="C131" s="60">
        <f t="shared" ref="C131:H131" si="49">SUM(C132:C132)</f>
        <v>0</v>
      </c>
      <c r="D131" s="60">
        <f t="shared" si="49"/>
        <v>0</v>
      </c>
      <c r="E131" s="60">
        <f t="shared" si="49"/>
        <v>0</v>
      </c>
      <c r="F131" s="60">
        <f t="shared" si="49"/>
        <v>0</v>
      </c>
      <c r="G131" s="60">
        <f t="shared" si="49"/>
        <v>0</v>
      </c>
      <c r="H131" s="61">
        <f t="shared" si="49"/>
        <v>0</v>
      </c>
    </row>
    <row r="132" spans="1:8" ht="19.5" customHeight="1">
      <c r="A132" s="79"/>
      <c r="B132" s="37"/>
      <c r="C132" s="64">
        <v>0</v>
      </c>
      <c r="D132" s="64">
        <f t="shared" si="46"/>
        <v>0</v>
      </c>
      <c r="E132" s="64">
        <v>0</v>
      </c>
      <c r="F132" s="64">
        <v>0</v>
      </c>
      <c r="G132" s="64">
        <v>0</v>
      </c>
      <c r="H132" s="65">
        <f t="shared" ref="H132" si="50">E132-F132</f>
        <v>0</v>
      </c>
    </row>
    <row r="133" spans="1:8" ht="16.5" customHeight="1">
      <c r="A133" s="71"/>
      <c r="B133" s="44" t="s">
        <v>124</v>
      </c>
      <c r="C133" s="66">
        <f t="shared" ref="C133:H133" si="51">C13+C114</f>
        <v>47352603524</v>
      </c>
      <c r="D133" s="66">
        <f t="shared" si="51"/>
        <v>21345245351.590012</v>
      </c>
      <c r="E133" s="66">
        <f t="shared" si="51"/>
        <v>68697848875.590012</v>
      </c>
      <c r="F133" s="66">
        <f t="shared" si="51"/>
        <v>67515395351.540024</v>
      </c>
      <c r="G133" s="66">
        <f t="shared" si="51"/>
        <v>66399555653.77002</v>
      </c>
      <c r="H133" s="67">
        <f t="shared" si="51"/>
        <v>1182453524.0499985</v>
      </c>
    </row>
    <row r="134" spans="1:8">
      <c r="A134" s="41"/>
      <c r="B134" s="45"/>
      <c r="C134" s="45"/>
      <c r="D134" s="45"/>
      <c r="E134" s="45"/>
      <c r="F134" s="45"/>
      <c r="G134" s="45"/>
      <c r="H134" s="45"/>
    </row>
    <row r="135" spans="1:8">
      <c r="A135" s="41"/>
      <c r="B135" s="46"/>
      <c r="C135" s="47"/>
      <c r="D135" s="47"/>
      <c r="E135" s="47"/>
      <c r="F135" s="47"/>
      <c r="G135" s="47"/>
      <c r="H135" s="47"/>
    </row>
    <row r="136" spans="1:8">
      <c r="A136" s="71"/>
      <c r="B136" s="48"/>
      <c r="C136" s="47"/>
      <c r="D136" s="47"/>
      <c r="E136" s="47"/>
      <c r="F136" s="47"/>
      <c r="G136" s="47"/>
      <c r="H136" s="47"/>
    </row>
    <row r="137" spans="1:8">
      <c r="A137" s="71"/>
      <c r="B137" s="48"/>
      <c r="C137" s="47"/>
      <c r="D137" s="47"/>
      <c r="E137" s="47"/>
      <c r="F137" s="47"/>
      <c r="G137" s="47"/>
      <c r="H137" s="47"/>
    </row>
    <row r="138" spans="1:8">
      <c r="A138" s="71"/>
      <c r="B138" s="48"/>
      <c r="C138" s="68">
        <v>47352603524</v>
      </c>
      <c r="D138" s="68">
        <f>E138-C138</f>
        <v>21345245351.590103</v>
      </c>
      <c r="E138" s="68">
        <v>68697848875.590103</v>
      </c>
      <c r="F138" s="68">
        <v>67515395351.5401</v>
      </c>
      <c r="G138" s="68">
        <v>66399555653.770081</v>
      </c>
      <c r="H138" s="68">
        <v>1182453524.05</v>
      </c>
    </row>
    <row r="139" spans="1:8" ht="25.5">
      <c r="A139" s="71"/>
      <c r="B139" s="49" t="s">
        <v>125</v>
      </c>
      <c r="C139" s="50">
        <f t="shared" ref="C139:H139" si="52">C138-C133</f>
        <v>0</v>
      </c>
      <c r="D139" s="50">
        <f t="shared" si="52"/>
        <v>9.1552734375E-5</v>
      </c>
      <c r="E139" s="50">
        <f t="shared" si="52"/>
        <v>9.1552734375E-5</v>
      </c>
      <c r="F139" s="50">
        <f t="shared" si="52"/>
        <v>7.62939453125E-5</v>
      </c>
      <c r="G139" s="50">
        <f t="shared" si="52"/>
        <v>6.103515625E-5</v>
      </c>
      <c r="H139" s="50">
        <f t="shared" si="52"/>
        <v>0</v>
      </c>
    </row>
    <row r="140" spans="1:8" ht="25.5">
      <c r="A140" s="71"/>
      <c r="B140" s="51">
        <v>45992</v>
      </c>
      <c r="C140" s="47"/>
      <c r="D140" s="47"/>
      <c r="E140" s="47"/>
      <c r="F140" s="47"/>
      <c r="G140" s="47"/>
      <c r="H140" s="47"/>
    </row>
    <row r="141" spans="1:8">
      <c r="A141" s="71"/>
      <c r="B141" s="48"/>
      <c r="C141" s="47"/>
      <c r="D141" s="47"/>
      <c r="E141" s="47"/>
      <c r="F141" s="47"/>
      <c r="G141" s="47"/>
      <c r="H141" s="47"/>
    </row>
    <row r="142" spans="1:8">
      <c r="A142" s="71"/>
      <c r="B142" s="52" t="s">
        <v>126</v>
      </c>
      <c r="C142" s="69">
        <f t="shared" ref="C142:H142" si="53">C17</f>
        <v>16342379831</v>
      </c>
      <c r="D142" s="69">
        <f t="shared" si="53"/>
        <v>19682789935.760014</v>
      </c>
      <c r="E142" s="69">
        <f t="shared" si="53"/>
        <v>36025169766.76001</v>
      </c>
      <c r="F142" s="69">
        <f t="shared" si="53"/>
        <v>35964094114.660011</v>
      </c>
      <c r="G142" s="69">
        <f t="shared" si="53"/>
        <v>35180786006.590012</v>
      </c>
      <c r="H142" s="69">
        <f t="shared" si="53"/>
        <v>61075652.099999949</v>
      </c>
    </row>
    <row r="143" spans="1:8">
      <c r="A143" s="71"/>
      <c r="B143" s="48"/>
      <c r="C143" s="47"/>
      <c r="D143" s="47"/>
      <c r="E143" s="47"/>
      <c r="F143" s="47"/>
      <c r="G143" s="47"/>
      <c r="H143" s="47"/>
    </row>
  </sheetData>
  <mergeCells count="9">
    <mergeCell ref="B134:H134"/>
    <mergeCell ref="B6:H6"/>
    <mergeCell ref="B7:H7"/>
    <mergeCell ref="B8:H8"/>
    <mergeCell ref="B9:H9"/>
    <mergeCell ref="B10:H10"/>
    <mergeCell ref="B11:B12"/>
    <mergeCell ref="C11:G11"/>
    <mergeCell ref="H11:H12"/>
  </mergeCells>
  <printOptions horizontalCentered="1"/>
  <pageMargins left="0" right="0" top="0.35433070866141736" bottom="0.39370078740157483" header="0.19685039370078741" footer="0.15748031496062992"/>
  <pageSetup scale="69" fitToHeight="0" orientation="portrait" r:id="rId1"/>
  <headerFooter>
    <oddFooter>&amp;C&amp;P / &amp;N</oddFooter>
  </headerFooter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ADMTVA (a)</vt:lpstr>
      <vt:lpstr>'ADMTVA (a)'!Área_de_impresión</vt:lpstr>
      <vt:lpstr>'ADMTVA (a)'!Títulos_a_imprimir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2025-04-04T23:39:30Z</cp:lastPrinted>
  <dcterms:created xsi:type="dcterms:W3CDTF">2025-04-04T23:37:09Z</dcterms:created>
  <dcterms:modified xsi:type="dcterms:W3CDTF">2025-04-04T23:39:46Z</dcterms:modified>
</cp:coreProperties>
</file>